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60" tabRatio="500"/>
  </bookViews>
  <sheets>
    <sheet name="All Clients" sheetId="2" r:id="rId1"/>
  </sheets>
  <definedNames>
    <definedName name="_xlnm._FilterDatabase" localSheetId="0" hidden="1">'All Clients'!$A$2:$O$137</definedName>
    <definedName name="_xlnm.Print_Area" localSheetId="0">'All Clients'!$A$1:$O$138</definedName>
    <definedName name="_xlnm.Print_Titles" localSheetId="0">'All Clients'!$2:$2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37" i="2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122"/>
  <c r="O122"/>
  <c r="N121"/>
  <c r="O121"/>
  <c r="N120"/>
  <c r="O120"/>
  <c r="N119"/>
  <c r="O119"/>
  <c r="N118"/>
  <c r="O118"/>
  <c r="N117"/>
  <c r="O117"/>
  <c r="N116"/>
  <c r="O116"/>
  <c r="N115"/>
  <c r="O115"/>
  <c r="N114"/>
  <c r="O114"/>
  <c r="N113"/>
  <c r="O113"/>
  <c r="N112"/>
  <c r="O112"/>
  <c r="N111"/>
  <c r="O111"/>
  <c r="N110"/>
  <c r="O110"/>
  <c r="N109"/>
  <c r="O109"/>
  <c r="N108"/>
  <c r="O108"/>
  <c r="N107"/>
  <c r="O107"/>
  <c r="N106"/>
  <c r="O106"/>
  <c r="N105"/>
  <c r="O105"/>
  <c r="N104"/>
  <c r="O104"/>
  <c r="N103"/>
  <c r="O103"/>
  <c r="N102"/>
  <c r="O102"/>
  <c r="N101"/>
  <c r="O101"/>
  <c r="N100"/>
  <c r="O100"/>
  <c r="N99"/>
  <c r="O99"/>
  <c r="N98"/>
  <c r="O98"/>
  <c r="N97"/>
  <c r="O97"/>
  <c r="N96"/>
  <c r="O96"/>
  <c r="N95"/>
  <c r="O95"/>
  <c r="N94"/>
  <c r="O94"/>
  <c r="N93"/>
  <c r="O93"/>
  <c r="N92"/>
  <c r="O92"/>
  <c r="N91"/>
  <c r="O91"/>
  <c r="N90"/>
  <c r="O90"/>
  <c r="N89"/>
  <c r="O89"/>
  <c r="N88"/>
  <c r="O88"/>
  <c r="N87"/>
  <c r="O87"/>
  <c r="N86"/>
  <c r="O86"/>
  <c r="N85"/>
  <c r="O85"/>
  <c r="N84"/>
  <c r="O84"/>
  <c r="N83"/>
  <c r="O83"/>
  <c r="N82"/>
  <c r="O82"/>
  <c r="N81"/>
  <c r="O81"/>
  <c r="N80"/>
  <c r="O80"/>
  <c r="N79"/>
  <c r="O79"/>
  <c r="N78"/>
  <c r="O78"/>
  <c r="N77"/>
  <c r="O77"/>
  <c r="N76"/>
  <c r="O76"/>
  <c r="N75"/>
  <c r="O75"/>
  <c r="N74"/>
  <c r="O74"/>
  <c r="N73"/>
  <c r="O73"/>
  <c r="N72"/>
  <c r="O72"/>
  <c r="N71"/>
  <c r="O71"/>
  <c r="N70"/>
  <c r="O70"/>
  <c r="N69"/>
  <c r="O69"/>
  <c r="N68"/>
  <c r="O68"/>
  <c r="N67"/>
  <c r="O67"/>
  <c r="N66"/>
  <c r="O66"/>
  <c r="N65"/>
  <c r="O65"/>
  <c r="N64"/>
  <c r="O64"/>
  <c r="N63"/>
  <c r="O63"/>
  <c r="N62"/>
  <c r="O62"/>
  <c r="N61"/>
  <c r="O61"/>
  <c r="N60"/>
  <c r="O60"/>
  <c r="N59"/>
  <c r="O59"/>
  <c r="N58"/>
  <c r="O58"/>
  <c r="N57"/>
  <c r="O57"/>
  <c r="N56"/>
  <c r="O56"/>
  <c r="N55"/>
  <c r="O55"/>
  <c r="N54"/>
  <c r="O54"/>
  <c r="N53"/>
  <c r="O53"/>
  <c r="N52"/>
  <c r="O52"/>
  <c r="N51"/>
  <c r="O51"/>
  <c r="N50"/>
  <c r="O50"/>
  <c r="N49"/>
  <c r="O49"/>
  <c r="N48"/>
  <c r="O48"/>
  <c r="N47"/>
  <c r="O47"/>
  <c r="N46"/>
  <c r="O46"/>
  <c r="N45"/>
  <c r="O45"/>
  <c r="N44"/>
  <c r="O44"/>
  <c r="N43"/>
  <c r="O43"/>
  <c r="N42"/>
  <c r="O42"/>
  <c r="N41"/>
  <c r="O41"/>
  <c r="N40"/>
  <c r="O40"/>
  <c r="N39"/>
  <c r="O39"/>
  <c r="N38"/>
  <c r="O38"/>
  <c r="N37"/>
  <c r="O37"/>
  <c r="N36"/>
  <c r="O36"/>
  <c r="N35"/>
  <c r="O35"/>
  <c r="N34"/>
  <c r="O34"/>
  <c r="N33"/>
  <c r="O33"/>
  <c r="N32"/>
  <c r="O32"/>
  <c r="N31"/>
  <c r="O31"/>
  <c r="N30"/>
  <c r="O30"/>
  <c r="N29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N16"/>
  <c r="O16"/>
  <c r="N15"/>
  <c r="O15"/>
  <c r="N14"/>
  <c r="O14"/>
  <c r="N13"/>
  <c r="O13"/>
  <c r="N12"/>
  <c r="O12"/>
  <c r="N11"/>
  <c r="O11"/>
  <c r="N10"/>
  <c r="O10"/>
  <c r="N9"/>
  <c r="O9"/>
  <c r="N8"/>
  <c r="O8"/>
  <c r="N7"/>
  <c r="O7"/>
  <c r="N6"/>
  <c r="O6"/>
  <c r="N5"/>
  <c r="O5"/>
  <c r="N4"/>
  <c r="O4"/>
  <c r="N3"/>
  <c r="O3"/>
  <c r="O138"/>
  <c r="N138"/>
  <c r="A138"/>
  <c r="H138"/>
  <c r="I138"/>
  <c r="K138"/>
  <c r="L138"/>
  <c r="M138"/>
  <c r="G143"/>
  <c r="F143"/>
  <c r="E143"/>
  <c r="D143"/>
  <c r="C143"/>
  <c r="B143"/>
</calcChain>
</file>

<file path=xl/sharedStrings.xml><?xml version="1.0" encoding="utf-8"?>
<sst xmlns="http://schemas.openxmlformats.org/spreadsheetml/2006/main" count="341" uniqueCount="175">
  <si>
    <t>BOB</t>
  </si>
  <si>
    <t>Jason</t>
  </si>
  <si>
    <t xml:space="preserve"> Jason</t>
  </si>
  <si>
    <t>Bill</t>
  </si>
  <si>
    <t>Lisa</t>
  </si>
  <si>
    <t>Lisa</t>
    <phoneticPr fontId="3" type="noConversion"/>
  </si>
  <si>
    <t>Bill</t>
    <phoneticPr fontId="3" type="noConversion"/>
  </si>
  <si>
    <t>Jason</t>
    <phoneticPr fontId="3" type="noConversion"/>
  </si>
  <si>
    <t>Insurance</t>
  </si>
  <si>
    <t>Perm</t>
  </si>
  <si>
    <t>Client 50</t>
    <phoneticPr fontId="3" type="noConversion"/>
  </si>
  <si>
    <t>Bill</t>
    <phoneticPr fontId="3" type="noConversion"/>
  </si>
  <si>
    <t>Client 96</t>
    <phoneticPr fontId="3" type="noConversion"/>
  </si>
  <si>
    <t>DJP
Annuity
New Investment</t>
    <phoneticPr fontId="3" type="noConversion"/>
  </si>
  <si>
    <t>DJP
Annuity
Asset Trails</t>
    <phoneticPr fontId="3" type="noConversion"/>
  </si>
  <si>
    <t>JCN
Annuity
New Investment</t>
    <phoneticPr fontId="3" type="noConversion"/>
  </si>
  <si>
    <t>JCN
Annuity
Asset Trails</t>
    <phoneticPr fontId="3" type="noConversion"/>
  </si>
  <si>
    <t>AUM</t>
    <phoneticPr fontId="3" type="noConversion"/>
  </si>
  <si>
    <t xml:space="preserve">Service
 Advisor </t>
    <phoneticPr fontId="3" type="noConversion"/>
  </si>
  <si>
    <t>#
 Reviews</t>
    <phoneticPr fontId="3" type="noConversion"/>
  </si>
  <si>
    <t>Cost of 
Service</t>
    <phoneticPr fontId="3" type="noConversion"/>
  </si>
  <si>
    <t>Profit</t>
    <phoneticPr fontId="3" type="noConversion"/>
  </si>
  <si>
    <t xml:space="preserve">Client </t>
    <phoneticPr fontId="3" type="noConversion"/>
  </si>
  <si>
    <t>Annual Revenue</t>
  </si>
  <si>
    <t>Lead
Advisor</t>
    <phoneticPr fontId="3" type="noConversion"/>
  </si>
  <si>
    <t>Bill</t>
    <phoneticPr fontId="3" type="noConversion"/>
  </si>
  <si>
    <t>Lisa</t>
    <phoneticPr fontId="3" type="noConversion"/>
  </si>
  <si>
    <t>Client  133</t>
  </si>
  <si>
    <t>Client  108</t>
  </si>
  <si>
    <t>Client  71</t>
  </si>
  <si>
    <t>Client  93</t>
  </si>
  <si>
    <t>Client  103</t>
  </si>
  <si>
    <t>Client  115</t>
  </si>
  <si>
    <t>Client  25</t>
  </si>
  <si>
    <t>Client  26</t>
  </si>
  <si>
    <t>Client  27</t>
  </si>
  <si>
    <t>Client  28</t>
  </si>
  <si>
    <t>Client  29</t>
  </si>
  <si>
    <t>Client  30</t>
  </si>
  <si>
    <t>Client  31</t>
  </si>
  <si>
    <t>Client  32</t>
  </si>
  <si>
    <t>Client  33</t>
  </si>
  <si>
    <t>Client  34</t>
  </si>
  <si>
    <t>Client  35</t>
  </si>
  <si>
    <t>Client  36</t>
  </si>
  <si>
    <t>Client  37</t>
  </si>
  <si>
    <t>Client  38</t>
  </si>
  <si>
    <t>Client  39</t>
  </si>
  <si>
    <t>Client  40</t>
  </si>
  <si>
    <t>Client  41</t>
  </si>
  <si>
    <t>Client  42</t>
  </si>
  <si>
    <t>Client  43</t>
  </si>
  <si>
    <t>Client  44</t>
  </si>
  <si>
    <t>Client  45</t>
  </si>
  <si>
    <t>Client  46</t>
  </si>
  <si>
    <t>Client  47</t>
  </si>
  <si>
    <t>Client  48</t>
  </si>
  <si>
    <t>Client  49</t>
  </si>
  <si>
    <t>Client  51</t>
  </si>
  <si>
    <t>Client  52</t>
  </si>
  <si>
    <t>Client  53</t>
  </si>
  <si>
    <t>Client  54</t>
  </si>
  <si>
    <t>Client  55</t>
  </si>
  <si>
    <t>Client  56</t>
  </si>
  <si>
    <t>Client  57</t>
  </si>
  <si>
    <t>Client  58</t>
  </si>
  <si>
    <t>Client  59</t>
  </si>
  <si>
    <t>Client  60</t>
  </si>
  <si>
    <t>Client  61</t>
  </si>
  <si>
    <t>Client  62</t>
  </si>
  <si>
    <t>Client  63</t>
  </si>
  <si>
    <t>Client  64</t>
  </si>
  <si>
    <t>Client  65</t>
  </si>
  <si>
    <t>FundQuest</t>
  </si>
  <si>
    <t>Brinker</t>
  </si>
  <si>
    <t>Client  110</t>
  </si>
  <si>
    <t>Client  111</t>
  </si>
  <si>
    <t>Client  112</t>
  </si>
  <si>
    <t>Client  113</t>
  </si>
  <si>
    <t>Client  114</t>
  </si>
  <si>
    <t>Client  116</t>
  </si>
  <si>
    <t>Client  117</t>
  </si>
  <si>
    <t>Client  118</t>
  </si>
  <si>
    <t>Client  119</t>
  </si>
  <si>
    <t>Client  120</t>
  </si>
  <si>
    <t>Client  121</t>
  </si>
  <si>
    <t>Client  122</t>
  </si>
  <si>
    <t>Client  123</t>
  </si>
  <si>
    <t>Client  124</t>
  </si>
  <si>
    <t>Client  125</t>
  </si>
  <si>
    <t>Client  126</t>
  </si>
  <si>
    <t>Client  127</t>
  </si>
  <si>
    <t>Client  128</t>
  </si>
  <si>
    <t>Client  129</t>
  </si>
  <si>
    <t>Client  130</t>
  </si>
  <si>
    <t>Client  131</t>
  </si>
  <si>
    <t>Client  1</t>
  </si>
  <si>
    <t>Client  2</t>
  </si>
  <si>
    <t>Client  3</t>
  </si>
  <si>
    <t>Client  4</t>
  </si>
  <si>
    <t>Client  5</t>
  </si>
  <si>
    <t>Client  6</t>
  </si>
  <si>
    <t>Client  66</t>
  </si>
  <si>
    <t>Client  67</t>
  </si>
  <si>
    <t>Client  68</t>
  </si>
  <si>
    <t>Client  69</t>
  </si>
  <si>
    <t>Client  70</t>
  </si>
  <si>
    <t>Client  72</t>
  </si>
  <si>
    <t>Client  73</t>
  </si>
  <si>
    <t>Client  74</t>
  </si>
  <si>
    <t>Client  75</t>
  </si>
  <si>
    <t>Client  76</t>
  </si>
  <si>
    <t>Client  77</t>
  </si>
  <si>
    <t>Client  78</t>
  </si>
  <si>
    <t>Client  79</t>
  </si>
  <si>
    <t>Client  80</t>
  </si>
  <si>
    <t>Client  81</t>
  </si>
  <si>
    <t>Client  82</t>
  </si>
  <si>
    <t>Client  83</t>
  </si>
  <si>
    <t>Client  84</t>
  </si>
  <si>
    <t>Client  85</t>
  </si>
  <si>
    <t>Client  86</t>
  </si>
  <si>
    <t>Client  87</t>
  </si>
  <si>
    <t>Client  88</t>
  </si>
  <si>
    <t>Client  89</t>
  </si>
  <si>
    <t>Client  90</t>
  </si>
  <si>
    <t>Client  91</t>
  </si>
  <si>
    <t>Client  92</t>
  </si>
  <si>
    <t>Client  94</t>
  </si>
  <si>
    <t>Client  95</t>
  </si>
  <si>
    <t>Client  97</t>
  </si>
  <si>
    <t>Client  98</t>
  </si>
  <si>
    <t>Client  99</t>
  </si>
  <si>
    <t>Client  100</t>
  </si>
  <si>
    <t>Client  101</t>
  </si>
  <si>
    <t>Client  102</t>
  </si>
  <si>
    <t>Client  104</t>
  </si>
  <si>
    <t>Client  105</t>
  </si>
  <si>
    <t>Client  106</t>
  </si>
  <si>
    <t>Client  107</t>
  </si>
  <si>
    <t>Client  109</t>
  </si>
  <si>
    <t>Client  132</t>
  </si>
  <si>
    <t>Client  134</t>
  </si>
  <si>
    <t>Client  135</t>
  </si>
  <si>
    <t xml:space="preserve"> </t>
    <phoneticPr fontId="3" type="noConversion"/>
  </si>
  <si>
    <t>Jason</t>
    <phoneticPr fontId="3" type="noConversion"/>
  </si>
  <si>
    <t xml:space="preserve"> </t>
    <phoneticPr fontId="3" type="noConversion"/>
  </si>
  <si>
    <t>Client Segmentation and Profitability Template</t>
    <phoneticPr fontId="3" type="noConversion"/>
  </si>
  <si>
    <t>Bill</t>
    <phoneticPr fontId="3" type="noConversion"/>
  </si>
  <si>
    <t>Jason</t>
    <phoneticPr fontId="3" type="noConversion"/>
  </si>
  <si>
    <t>Lisa</t>
    <phoneticPr fontId="3" type="noConversion"/>
  </si>
  <si>
    <t>Bill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</si>
  <si>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</si>
  <si>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</si>
  <si>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Jason</t>
    <phoneticPr fontId="3" type="noConversion"/>
  </si>
  <si>
    <t>Lisa</t>
    <phoneticPr fontId="3" type="noConversion"/>
  </si>
  <si>
    <t>Lisa</t>
    <phoneticPr fontId="3" type="noConversion"/>
  </si>
  <si>
    <t>Client  7</t>
  </si>
  <si>
    <t>Client  8</t>
  </si>
  <si>
    <t>Client  9</t>
  </si>
  <si>
    <t>Client  10</t>
  </si>
  <si>
    <t>Client  11</t>
  </si>
  <si>
    <t>Client  12</t>
  </si>
  <si>
    <t>Client  13</t>
  </si>
  <si>
    <t>Client  14</t>
  </si>
  <si>
    <t>Client  15</t>
  </si>
  <si>
    <t>Client  16</t>
  </si>
  <si>
    <t>Client  17</t>
  </si>
  <si>
    <t>Client  18</t>
  </si>
  <si>
    <t>Client  19</t>
  </si>
  <si>
    <t>Client  20</t>
  </si>
  <si>
    <t>Client  21</t>
  </si>
  <si>
    <t>Client  22</t>
  </si>
  <si>
    <t>Client  23</t>
  </si>
  <si>
    <t>Client  24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</si>
</sst>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7">
    <font>
      <sz val="11"/>
      <name val="Calibri"/>
    </font>
    <font>
      <b/>
      <sz val="11"/>
      <name val="Calibri"/>
    </font>
    <font>
      <sz val="11"/>
      <name val="Calibri"/>
    </font>
    <font>
      <sz val="8"/>
      <name val="Calibri"/>
    </font>
    <font>
      <b/>
      <sz val="14"/>
      <color indexed="8"/>
      <name val="Calibri"/>
    </font>
    <font>
      <b/>
      <sz val="11"/>
      <color indexed="8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165" fontId="0" fillId="0" borderId="0" xfId="1" applyNumberFormat="1" applyFont="1"/>
    <xf numFmtId="0" fontId="0" fillId="0" borderId="0" xfId="1" applyNumberFormat="1" applyFont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/>
    <xf numFmtId="0" fontId="5" fillId="2" borderId="1" xfId="1" applyNumberFormat="1" applyFont="1" applyFill="1" applyBorder="1" applyAlignment="1">
      <alignment wrapText="1"/>
    </xf>
    <xf numFmtId="165" fontId="0" fillId="0" borderId="0" xfId="1" applyNumberFormat="1" applyFont="1" applyFill="1" applyBorder="1"/>
    <xf numFmtId="0" fontId="5" fillId="0" borderId="0" xfId="1" applyNumberFormat="1" applyFont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0" fillId="0" borderId="0" xfId="1" applyNumberFormat="1" applyFont="1"/>
    <xf numFmtId="165" fontId="0" fillId="0" borderId="0" xfId="1" applyNumberFormat="1" applyFont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Fill="1"/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Alignment="1">
      <alignment horizontal="left"/>
    </xf>
    <xf numFmtId="166" fontId="0" fillId="0" borderId="0" xfId="0" applyNumberFormat="1" applyFill="1"/>
    <xf numFmtId="0" fontId="6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0" fillId="0" borderId="0" xfId="1" applyNumberFormat="1" applyFont="1"/>
    <xf numFmtId="1" fontId="0" fillId="0" borderId="2" xfId="1" applyNumberFormat="1" applyFont="1" applyFill="1" applyBorder="1"/>
    <xf numFmtId="1" fontId="0" fillId="0" borderId="3" xfId="1" applyNumberFormat="1" applyFont="1" applyFill="1" applyBorder="1"/>
    <xf numFmtId="165" fontId="0" fillId="0" borderId="0" xfId="1" applyNumberFormat="1" applyFont="1"/>
    <xf numFmtId="0" fontId="5" fillId="2" borderId="4" xfId="1" applyNumberFormat="1" applyFont="1" applyFill="1" applyBorder="1" applyAlignment="1">
      <alignment wrapText="1"/>
    </xf>
    <xf numFmtId="165" fontId="5" fillId="3" borderId="4" xfId="1" applyNumberFormat="1" applyFont="1" applyFill="1" applyBorder="1" applyAlignment="1">
      <alignment wrapText="1"/>
    </xf>
    <xf numFmtId="165" fontId="5" fillId="3" borderId="4" xfId="1" applyNumberFormat="1" applyFont="1" applyFill="1" applyBorder="1"/>
    <xf numFmtId="0" fontId="1" fillId="4" borderId="5" xfId="0" applyNumberFormat="1" applyFont="1" applyFill="1" applyBorder="1" applyAlignment="1" applyProtection="1"/>
    <xf numFmtId="165" fontId="0" fillId="4" borderId="5" xfId="0" applyNumberFormat="1" applyFont="1" applyFill="1" applyBorder="1" applyAlignment="1" applyProtection="1"/>
    <xf numFmtId="165" fontId="0" fillId="4" borderId="5" xfId="1" applyNumberFormat="1" applyFont="1" applyFill="1" applyBorder="1" applyAlignment="1" applyProtection="1"/>
    <xf numFmtId="165" fontId="1" fillId="4" borderId="5" xfId="1" applyNumberFormat="1" applyFont="1" applyFill="1" applyBorder="1" applyAlignment="1" applyProtection="1"/>
    <xf numFmtId="0" fontId="1" fillId="4" borderId="5" xfId="0" applyNumberFormat="1" applyFont="1" applyFill="1" applyBorder="1" applyAlignment="1" applyProtection="1">
      <alignment horizontal="center"/>
    </xf>
    <xf numFmtId="0" fontId="5" fillId="2" borderId="4" xfId="1" applyNumberFormat="1" applyFont="1" applyFill="1" applyBorder="1" applyAlignment="1">
      <alignment horizontal="center" wrapText="1"/>
    </xf>
    <xf numFmtId="1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165" fontId="5" fillId="2" borderId="4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43"/>
  <sheetViews>
    <sheetView tabSelected="1" topLeftCell="A109" zoomScale="150" zoomScaleNormal="150" zoomScalePageLayoutView="150" workbookViewId="0">
      <selection activeCell="A139" sqref="A139:O139"/>
    </sheetView>
  </sheetViews>
  <sheetFormatPr baseColWidth="10" defaultColWidth="8.83203125" defaultRowHeight="14"/>
  <cols>
    <col min="1" max="1" width="11.1640625" style="24" customWidth="1"/>
    <col min="2" max="2" width="15.5" style="1" hidden="1" customWidth="1"/>
    <col min="3" max="3" width="13.83203125" style="1" hidden="1" customWidth="1"/>
    <col min="4" max="4" width="24.6640625" style="1" hidden="1" customWidth="1"/>
    <col min="5" max="5" width="21.5" style="1" hidden="1" customWidth="1"/>
    <col min="6" max="6" width="26.33203125" style="1" hidden="1" customWidth="1"/>
    <col min="7" max="7" width="21.5" style="1" hidden="1" customWidth="1"/>
    <col min="8" max="8" width="12.5" style="12" customWidth="1"/>
    <col min="9" max="9" width="11.6640625" style="12" customWidth="1"/>
    <col min="10" max="10" width="0.1640625" style="1" hidden="1" customWidth="1"/>
    <col min="11" max="11" width="9.5" style="21" customWidth="1"/>
    <col min="12" max="12" width="8.33203125" style="22" customWidth="1"/>
    <col min="13" max="13" width="9.33203125" style="2" customWidth="1"/>
    <col min="14" max="14" width="10.1640625" style="1" customWidth="1"/>
    <col min="15" max="15" width="11.6640625" style="1" customWidth="1"/>
    <col min="16" max="16384" width="8.83203125" style="1"/>
  </cols>
  <sheetData>
    <row r="1" spans="1:15" ht="48" customHeight="1">
      <c r="A1" s="37" t="s">
        <v>147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7" customFormat="1" ht="43" thickBot="1">
      <c r="A2" s="6" t="s">
        <v>22</v>
      </c>
      <c r="B2" s="3" t="s">
        <v>73</v>
      </c>
      <c r="C2" s="3" t="s">
        <v>74</v>
      </c>
      <c r="D2" s="4" t="s">
        <v>13</v>
      </c>
      <c r="E2" s="4" t="s">
        <v>14</v>
      </c>
      <c r="F2" s="4" t="s">
        <v>15</v>
      </c>
      <c r="G2" s="4" t="s">
        <v>16</v>
      </c>
      <c r="H2" s="28" t="s">
        <v>17</v>
      </c>
      <c r="I2" s="28" t="s">
        <v>23</v>
      </c>
      <c r="J2" s="5" t="s">
        <v>8</v>
      </c>
      <c r="K2" s="39" t="s">
        <v>24</v>
      </c>
      <c r="L2" s="36" t="s">
        <v>18</v>
      </c>
      <c r="M2" s="28" t="s">
        <v>19</v>
      </c>
      <c r="N2" s="29" t="s">
        <v>20</v>
      </c>
      <c r="O2" s="30" t="s">
        <v>21</v>
      </c>
    </row>
    <row r="3" spans="1:15">
      <c r="A3" s="16" t="s">
        <v>96</v>
      </c>
      <c r="B3" s="17">
        <v>6000000</v>
      </c>
      <c r="C3" s="17"/>
      <c r="D3" s="17"/>
      <c r="E3" s="17">
        <v>48500</v>
      </c>
      <c r="F3" s="1">
        <v>8757.1599999999962</v>
      </c>
      <c r="H3" s="17">
        <v>6000000</v>
      </c>
      <c r="I3" s="17">
        <v>48500</v>
      </c>
      <c r="K3" s="20" t="s">
        <v>6</v>
      </c>
      <c r="L3" s="20" t="s">
        <v>7</v>
      </c>
      <c r="M3" s="19">
        <v>4</v>
      </c>
      <c r="N3" s="11">
        <f t="shared" ref="N3:N34" si="0">IF(K3 = "Bill",2200,1400)*M3</f>
        <v>8800</v>
      </c>
      <c r="O3" s="27">
        <f t="shared" ref="O3:O34" si="1">SUM(I3-N3)</f>
        <v>39700</v>
      </c>
    </row>
    <row r="4" spans="1:15">
      <c r="A4" s="16" t="s">
        <v>97</v>
      </c>
      <c r="B4" s="17">
        <v>5385543.1500000004</v>
      </c>
      <c r="C4" s="17">
        <v>2.1191780821917801E-3</v>
      </c>
      <c r="D4" s="17">
        <v>11411.965934850001</v>
      </c>
      <c r="E4" s="17">
        <v>45648</v>
      </c>
      <c r="H4" s="17">
        <v>5385543.1500000004</v>
      </c>
      <c r="I4" s="17">
        <v>45648</v>
      </c>
      <c r="J4" s="1" t="s">
        <v>9</v>
      </c>
      <c r="K4" s="20" t="s">
        <v>3</v>
      </c>
      <c r="L4" s="20"/>
      <c r="M4" s="19">
        <v>4</v>
      </c>
      <c r="N4" s="12">
        <f t="shared" si="0"/>
        <v>8800</v>
      </c>
      <c r="O4" s="27">
        <f t="shared" si="1"/>
        <v>36848</v>
      </c>
    </row>
    <row r="5" spans="1:15">
      <c r="A5" s="16" t="s">
        <v>99</v>
      </c>
      <c r="B5" s="17">
        <v>4804517</v>
      </c>
      <c r="C5" s="17">
        <v>1.8698630136986299E-3</v>
      </c>
      <c r="D5" s="17">
        <v>8984.44679</v>
      </c>
      <c r="E5" s="17">
        <v>34232</v>
      </c>
      <c r="H5" s="17">
        <v>4804517</v>
      </c>
      <c r="I5" s="17">
        <v>34232</v>
      </c>
      <c r="K5" s="20" t="s">
        <v>3</v>
      </c>
      <c r="L5" s="20"/>
      <c r="M5" s="19">
        <v>4</v>
      </c>
      <c r="N5" s="12">
        <f t="shared" si="0"/>
        <v>8800</v>
      </c>
      <c r="O5" s="27">
        <f t="shared" si="1"/>
        <v>25432</v>
      </c>
    </row>
    <row r="6" spans="1:15">
      <c r="A6" s="16" t="s">
        <v>98</v>
      </c>
      <c r="B6" s="17">
        <v>4729502.91</v>
      </c>
      <c r="C6" s="17">
        <v>1.24657534246575E-3</v>
      </c>
      <c r="D6" s="17">
        <v>5897.6901287700002</v>
      </c>
      <c r="E6" s="17">
        <v>40200</v>
      </c>
      <c r="F6" s="1">
        <v>106.09</v>
      </c>
      <c r="H6" s="17">
        <v>4729502.91</v>
      </c>
      <c r="I6" s="17">
        <v>40200</v>
      </c>
      <c r="K6" s="20" t="s">
        <v>3</v>
      </c>
      <c r="L6" s="20"/>
      <c r="M6" s="19">
        <v>3</v>
      </c>
      <c r="N6" s="12">
        <f t="shared" si="0"/>
        <v>6600</v>
      </c>
      <c r="O6" s="27">
        <f t="shared" si="1"/>
        <v>33600</v>
      </c>
    </row>
    <row r="7" spans="1:15">
      <c r="A7" s="16" t="s">
        <v>159</v>
      </c>
      <c r="B7" s="17">
        <v>4169791</v>
      </c>
      <c r="C7" s="17">
        <v>1.8698630136986299E-3</v>
      </c>
      <c r="D7" s="17">
        <v>7797.5091700000003</v>
      </c>
      <c r="E7" s="17">
        <v>31192</v>
      </c>
      <c r="H7" s="17">
        <v>4169791</v>
      </c>
      <c r="I7" s="17">
        <v>31192</v>
      </c>
      <c r="K7" s="20" t="s">
        <v>1</v>
      </c>
      <c r="L7" s="20" t="s">
        <v>144</v>
      </c>
      <c r="M7" s="19">
        <v>4</v>
      </c>
      <c r="N7" s="12">
        <f t="shared" si="0"/>
        <v>5600</v>
      </c>
      <c r="O7" s="27">
        <f t="shared" si="1"/>
        <v>25592</v>
      </c>
    </row>
    <row r="8" spans="1:15">
      <c r="A8" s="16" t="s">
        <v>158</v>
      </c>
      <c r="B8" s="17">
        <v>4029901</v>
      </c>
      <c r="C8" s="17">
        <v>2.1191780821917801E-3</v>
      </c>
      <c r="D8" s="17">
        <v>8539.3602189999965</v>
      </c>
      <c r="E8" s="17">
        <v>32312</v>
      </c>
      <c r="H8" s="17">
        <v>4029901</v>
      </c>
      <c r="I8" s="17">
        <v>32312</v>
      </c>
      <c r="K8" s="20" t="s">
        <v>145</v>
      </c>
      <c r="L8" s="20"/>
      <c r="M8" s="19">
        <v>3</v>
      </c>
      <c r="N8" s="12">
        <f t="shared" si="0"/>
        <v>4200</v>
      </c>
      <c r="O8" s="27">
        <f t="shared" si="1"/>
        <v>28112</v>
      </c>
    </row>
    <row r="9" spans="1:15">
      <c r="A9" s="16" t="s">
        <v>101</v>
      </c>
      <c r="B9" s="17">
        <v>3852010</v>
      </c>
      <c r="C9" s="17">
        <v>1.24657534246575E-3</v>
      </c>
      <c r="D9" s="17">
        <v>4803.4564700000001</v>
      </c>
      <c r="E9" s="17">
        <v>32742</v>
      </c>
      <c r="F9" s="1">
        <v>4358.6000000000004</v>
      </c>
      <c r="G9" s="1">
        <v>1579.85</v>
      </c>
      <c r="H9" s="17">
        <v>3852010</v>
      </c>
      <c r="I9" s="17">
        <v>32742</v>
      </c>
      <c r="J9" s="1" t="s">
        <v>9</v>
      </c>
      <c r="K9" s="20" t="s">
        <v>3</v>
      </c>
      <c r="L9" s="20"/>
      <c r="M9" s="19">
        <v>4</v>
      </c>
      <c r="N9" s="12">
        <f t="shared" si="0"/>
        <v>8800</v>
      </c>
      <c r="O9" s="27">
        <f t="shared" si="1"/>
        <v>23942</v>
      </c>
    </row>
    <row r="10" spans="1:15">
      <c r="A10" s="16" t="s">
        <v>157</v>
      </c>
      <c r="B10" s="17">
        <v>3850413.71</v>
      </c>
      <c r="C10" s="17">
        <v>2.1191780821917801E-3</v>
      </c>
      <c r="D10" s="17">
        <v>8159.0266514900013</v>
      </c>
      <c r="E10" s="17">
        <v>32636</v>
      </c>
      <c r="H10" s="17">
        <v>3850413.71</v>
      </c>
      <c r="I10" s="17">
        <v>32636</v>
      </c>
      <c r="K10" s="20" t="s">
        <v>3</v>
      </c>
      <c r="L10" s="20"/>
      <c r="M10" s="19">
        <v>3</v>
      </c>
      <c r="N10" s="12">
        <f t="shared" si="0"/>
        <v>6600</v>
      </c>
      <c r="O10" s="27">
        <f t="shared" si="1"/>
        <v>26036</v>
      </c>
    </row>
    <row r="11" spans="1:15">
      <c r="A11" s="16" t="s">
        <v>160</v>
      </c>
      <c r="B11" s="17">
        <v>3624670</v>
      </c>
      <c r="C11" s="17">
        <v>2.1191780821917801E-3</v>
      </c>
      <c r="D11" s="17">
        <v>7680.6757299999999</v>
      </c>
      <c r="E11" s="17">
        <v>30724</v>
      </c>
      <c r="F11" s="1">
        <v>5534.6900000000005</v>
      </c>
      <c r="H11" s="17">
        <v>3624670</v>
      </c>
      <c r="I11" s="17">
        <v>30724</v>
      </c>
      <c r="K11" s="20" t="s">
        <v>1</v>
      </c>
      <c r="L11" s="20" t="s">
        <v>146</v>
      </c>
      <c r="M11" s="19">
        <v>4</v>
      </c>
      <c r="N11" s="12">
        <f t="shared" si="0"/>
        <v>5600</v>
      </c>
      <c r="O11" s="27">
        <f t="shared" si="1"/>
        <v>25124</v>
      </c>
    </row>
    <row r="12" spans="1:15">
      <c r="A12" s="16" t="s">
        <v>165</v>
      </c>
      <c r="B12" s="17">
        <v>3466639</v>
      </c>
      <c r="C12" s="17">
        <v>1.8698630136986299E-3</v>
      </c>
      <c r="D12" s="17">
        <v>6279.9549299999999</v>
      </c>
      <c r="E12" s="17">
        <v>25999</v>
      </c>
      <c r="F12" s="1">
        <v>4658.2999999999993</v>
      </c>
      <c r="H12" s="17">
        <v>3466639</v>
      </c>
      <c r="I12" s="17">
        <v>25999</v>
      </c>
      <c r="K12" s="20" t="s">
        <v>1</v>
      </c>
      <c r="L12" s="20"/>
      <c r="M12" s="19">
        <v>4</v>
      </c>
      <c r="N12" s="12">
        <f t="shared" si="0"/>
        <v>5600</v>
      </c>
      <c r="O12" s="27">
        <f t="shared" si="1"/>
        <v>20399</v>
      </c>
    </row>
    <row r="13" spans="1:15">
      <c r="A13" s="16" t="s">
        <v>100</v>
      </c>
      <c r="B13" s="17">
        <v>3408608.4</v>
      </c>
      <c r="C13" s="17">
        <v>2.4931506849315099E-3</v>
      </c>
      <c r="D13" s="17">
        <v>8497.6607412000012</v>
      </c>
      <c r="E13" s="17">
        <v>33992</v>
      </c>
      <c r="H13" s="17">
        <v>3408608.4</v>
      </c>
      <c r="I13" s="17">
        <v>33992</v>
      </c>
      <c r="K13" s="20" t="s">
        <v>3</v>
      </c>
      <c r="L13" s="20"/>
      <c r="M13" s="19">
        <v>4</v>
      </c>
      <c r="N13" s="12">
        <f t="shared" si="0"/>
        <v>8800</v>
      </c>
      <c r="O13" s="27">
        <f t="shared" si="1"/>
        <v>25192</v>
      </c>
    </row>
    <row r="14" spans="1:15">
      <c r="A14" s="16" t="s">
        <v>167</v>
      </c>
      <c r="B14" s="17">
        <v>3354157</v>
      </c>
      <c r="C14" s="17">
        <v>1.8698630136986299E-3</v>
      </c>
      <c r="D14" s="17">
        <v>6272.2735899999998</v>
      </c>
      <c r="E14" s="17">
        <v>25088</v>
      </c>
      <c r="H14" s="17">
        <v>3354157</v>
      </c>
      <c r="I14" s="17">
        <v>25088</v>
      </c>
      <c r="K14" s="20" t="s">
        <v>3</v>
      </c>
      <c r="L14" s="20" t="s">
        <v>4</v>
      </c>
      <c r="M14" s="19">
        <v>4</v>
      </c>
      <c r="N14" s="12">
        <f t="shared" si="0"/>
        <v>8800</v>
      </c>
      <c r="O14" s="27">
        <f t="shared" si="1"/>
        <v>16288</v>
      </c>
    </row>
    <row r="15" spans="1:15">
      <c r="A15" s="16" t="s">
        <v>162</v>
      </c>
      <c r="B15" s="17">
        <v>3327925</v>
      </c>
      <c r="C15" s="17">
        <v>2.1191780821917801E-3</v>
      </c>
      <c r="D15" s="17">
        <v>7051.8730749999995</v>
      </c>
      <c r="E15" s="17">
        <v>28204</v>
      </c>
      <c r="H15" s="17">
        <v>3327925</v>
      </c>
      <c r="I15" s="17">
        <v>28204</v>
      </c>
      <c r="K15" s="20" t="s">
        <v>3</v>
      </c>
      <c r="L15" s="20" t="s">
        <v>4</v>
      </c>
      <c r="M15" s="19">
        <v>4</v>
      </c>
      <c r="N15" s="12">
        <f t="shared" si="0"/>
        <v>8800</v>
      </c>
      <c r="O15" s="27">
        <f t="shared" si="1"/>
        <v>19404</v>
      </c>
    </row>
    <row r="16" spans="1:15">
      <c r="A16" s="16" t="s">
        <v>164</v>
      </c>
      <c r="B16" s="17">
        <v>3085746</v>
      </c>
      <c r="C16" s="17">
        <v>2.1191780821917801E-3</v>
      </c>
      <c r="D16" s="17">
        <v>6538.6957739999998</v>
      </c>
      <c r="E16" s="17">
        <v>26156</v>
      </c>
      <c r="H16" s="17">
        <v>3085746</v>
      </c>
      <c r="I16" s="17">
        <v>26156</v>
      </c>
      <c r="K16" s="20" t="s">
        <v>3</v>
      </c>
      <c r="L16" s="20"/>
      <c r="M16" s="19">
        <v>4</v>
      </c>
      <c r="N16" s="12">
        <f t="shared" si="0"/>
        <v>8800</v>
      </c>
      <c r="O16" s="27">
        <f t="shared" si="1"/>
        <v>17356</v>
      </c>
    </row>
    <row r="17" spans="1:15">
      <c r="A17" s="16" t="s">
        <v>161</v>
      </c>
      <c r="B17" s="17">
        <v>2855613.36</v>
      </c>
      <c r="C17" s="17">
        <v>2.4931506849315099E-3</v>
      </c>
      <c r="D17" s="17">
        <v>7119.0441064800007</v>
      </c>
      <c r="E17" s="17">
        <v>28476</v>
      </c>
      <c r="H17" s="17">
        <v>2855613.36</v>
      </c>
      <c r="I17" s="17">
        <v>28476</v>
      </c>
      <c r="K17" s="20" t="s">
        <v>3</v>
      </c>
      <c r="L17" s="20" t="s">
        <v>4</v>
      </c>
      <c r="M17" s="19">
        <v>4</v>
      </c>
      <c r="N17" s="12">
        <f t="shared" si="0"/>
        <v>8800</v>
      </c>
      <c r="O17" s="27">
        <f t="shared" si="1"/>
        <v>19676</v>
      </c>
    </row>
    <row r="18" spans="1:15">
      <c r="A18" s="16" t="s">
        <v>35</v>
      </c>
      <c r="B18" s="17">
        <v>2852240</v>
      </c>
      <c r="C18" s="17">
        <v>1.8698630136986299E-3</v>
      </c>
      <c r="D18" s="17">
        <v>5333.6887999999999</v>
      </c>
      <c r="E18" s="17">
        <v>21336</v>
      </c>
      <c r="F18" s="1">
        <v>3386.9699999999993</v>
      </c>
      <c r="H18" s="17">
        <v>2852240</v>
      </c>
      <c r="I18" s="17">
        <v>21336</v>
      </c>
      <c r="K18" s="20" t="s">
        <v>3</v>
      </c>
      <c r="L18" s="20" t="s">
        <v>4</v>
      </c>
      <c r="M18" s="19">
        <v>3</v>
      </c>
      <c r="N18" s="12">
        <f t="shared" si="0"/>
        <v>6600</v>
      </c>
      <c r="O18" s="27">
        <f t="shared" si="1"/>
        <v>14736</v>
      </c>
    </row>
    <row r="19" spans="1:15">
      <c r="A19" s="16" t="s">
        <v>169</v>
      </c>
      <c r="B19" s="17">
        <v>2776749</v>
      </c>
      <c r="C19" s="17">
        <v>2.1191780821917801E-3</v>
      </c>
      <c r="D19" s="17">
        <v>5883.9311309999994</v>
      </c>
      <c r="E19" s="17">
        <v>23904</v>
      </c>
      <c r="H19" s="17">
        <v>2776749</v>
      </c>
      <c r="I19" s="17">
        <v>23904</v>
      </c>
      <c r="K19" s="20" t="s">
        <v>3</v>
      </c>
      <c r="L19" s="20"/>
      <c r="M19" s="19">
        <v>4</v>
      </c>
      <c r="N19" s="12">
        <f t="shared" si="0"/>
        <v>8800</v>
      </c>
      <c r="O19" s="27">
        <f t="shared" si="1"/>
        <v>15104</v>
      </c>
    </row>
    <row r="20" spans="1:15">
      <c r="A20" s="16" t="s">
        <v>163</v>
      </c>
      <c r="B20" s="17">
        <v>2692220</v>
      </c>
      <c r="C20" s="17">
        <v>2.4931506849315099E-3</v>
      </c>
      <c r="D20" s="17">
        <v>6711.7044599999999</v>
      </c>
      <c r="E20" s="17">
        <v>26848</v>
      </c>
      <c r="H20" s="17">
        <v>2692220</v>
      </c>
      <c r="I20" s="17">
        <v>26848</v>
      </c>
      <c r="K20" s="20" t="s">
        <v>1</v>
      </c>
      <c r="L20" s="20"/>
      <c r="M20" s="19">
        <v>4</v>
      </c>
      <c r="N20" s="12">
        <f t="shared" si="0"/>
        <v>5600</v>
      </c>
      <c r="O20" s="27">
        <f t="shared" si="1"/>
        <v>21248</v>
      </c>
    </row>
    <row r="21" spans="1:15">
      <c r="A21" s="16" t="s">
        <v>173</v>
      </c>
      <c r="B21" s="17">
        <v>2653539</v>
      </c>
      <c r="C21" s="17">
        <v>2.1191780821917801E-3</v>
      </c>
      <c r="D21" s="17">
        <v>5622.8491409999997</v>
      </c>
      <c r="E21" s="17">
        <v>22492</v>
      </c>
      <c r="H21" s="17">
        <v>2653539</v>
      </c>
      <c r="I21" s="17">
        <v>22492</v>
      </c>
      <c r="K21" s="20" t="s">
        <v>3</v>
      </c>
      <c r="L21" s="20" t="s">
        <v>1</v>
      </c>
      <c r="M21" s="19">
        <v>3</v>
      </c>
      <c r="N21" s="12">
        <f t="shared" si="0"/>
        <v>6600</v>
      </c>
      <c r="O21" s="27">
        <f t="shared" si="1"/>
        <v>15892</v>
      </c>
    </row>
    <row r="22" spans="1:15">
      <c r="A22" s="16" t="s">
        <v>166</v>
      </c>
      <c r="B22" s="17">
        <v>2555224.19</v>
      </c>
      <c r="C22" s="17">
        <v>2.4931506849315099E-3</v>
      </c>
      <c r="D22" s="17">
        <v>6370.1739056699998</v>
      </c>
      <c r="E22" s="17">
        <v>25480</v>
      </c>
      <c r="H22" s="17">
        <v>2555224.19</v>
      </c>
      <c r="I22" s="17">
        <v>25480</v>
      </c>
      <c r="K22" s="20" t="s">
        <v>3</v>
      </c>
      <c r="L22" s="20"/>
      <c r="M22" s="19">
        <v>1</v>
      </c>
      <c r="N22" s="12">
        <f t="shared" si="0"/>
        <v>2200</v>
      </c>
      <c r="O22" s="27">
        <f t="shared" si="1"/>
        <v>23280</v>
      </c>
    </row>
    <row r="23" spans="1:15">
      <c r="A23" s="16" t="s">
        <v>41</v>
      </c>
      <c r="B23" s="17">
        <v>2534654.13</v>
      </c>
      <c r="C23" s="17">
        <v>1.8698630136986299E-3</v>
      </c>
      <c r="D23" s="17">
        <v>4739.8032231000007</v>
      </c>
      <c r="E23" s="17">
        <v>18960</v>
      </c>
      <c r="H23" s="17">
        <v>2534654.13</v>
      </c>
      <c r="I23" s="17">
        <v>18960</v>
      </c>
      <c r="K23" s="20" t="s">
        <v>3</v>
      </c>
      <c r="L23" s="20" t="s">
        <v>4</v>
      </c>
      <c r="M23" s="19">
        <v>3</v>
      </c>
      <c r="N23" s="12">
        <f t="shared" si="0"/>
        <v>6600</v>
      </c>
      <c r="O23" s="27">
        <f t="shared" si="1"/>
        <v>12360</v>
      </c>
    </row>
    <row r="24" spans="1:15">
      <c r="A24" s="16" t="s">
        <v>168</v>
      </c>
      <c r="B24" s="17">
        <v>2445424</v>
      </c>
      <c r="C24" s="17">
        <v>2.4931506849315099E-3</v>
      </c>
      <c r="D24" s="17">
        <v>6096.4420319999999</v>
      </c>
      <c r="E24" s="17">
        <v>24388</v>
      </c>
      <c r="H24" s="17">
        <v>2445424</v>
      </c>
      <c r="I24" s="17">
        <v>24388</v>
      </c>
      <c r="K24" s="20" t="s">
        <v>3</v>
      </c>
      <c r="L24" s="20"/>
      <c r="M24" s="19">
        <v>3</v>
      </c>
      <c r="N24" s="12">
        <f t="shared" si="0"/>
        <v>6600</v>
      </c>
      <c r="O24" s="27">
        <f t="shared" si="1"/>
        <v>17788</v>
      </c>
    </row>
    <row r="25" spans="1:15">
      <c r="A25" s="16" t="s">
        <v>170</v>
      </c>
      <c r="B25" s="17">
        <v>2337617</v>
      </c>
      <c r="C25" s="17">
        <v>2.4931506849315099E-3</v>
      </c>
      <c r="D25" s="17">
        <v>5827.6791810000004</v>
      </c>
      <c r="E25" s="17">
        <v>23312</v>
      </c>
      <c r="H25" s="17">
        <v>2337617</v>
      </c>
      <c r="I25" s="17">
        <v>23312</v>
      </c>
      <c r="K25" s="20" t="s">
        <v>1</v>
      </c>
      <c r="L25" s="20" t="s">
        <v>2</v>
      </c>
      <c r="M25" s="19">
        <v>4</v>
      </c>
      <c r="N25" s="12">
        <f t="shared" si="0"/>
        <v>5600</v>
      </c>
      <c r="O25" s="27">
        <f t="shared" si="1"/>
        <v>17712</v>
      </c>
    </row>
    <row r="26" spans="1:15">
      <c r="A26" s="16" t="s">
        <v>171</v>
      </c>
      <c r="B26" s="17">
        <v>2314764</v>
      </c>
      <c r="C26" s="17">
        <v>2.4931506849315099E-3</v>
      </c>
      <c r="D26" s="17">
        <v>5770.7066519999998</v>
      </c>
      <c r="E26" s="17">
        <v>23080</v>
      </c>
      <c r="H26" s="17">
        <v>2314764</v>
      </c>
      <c r="I26" s="17">
        <v>23080</v>
      </c>
      <c r="K26" s="20" t="s">
        <v>4</v>
      </c>
      <c r="L26" s="20" t="s">
        <v>4</v>
      </c>
      <c r="M26" s="19">
        <v>2</v>
      </c>
      <c r="N26" s="12">
        <f t="shared" si="0"/>
        <v>2800</v>
      </c>
      <c r="O26" s="27">
        <f t="shared" si="1"/>
        <v>20280</v>
      </c>
    </row>
    <row r="27" spans="1:15">
      <c r="A27" s="16" t="s">
        <v>172</v>
      </c>
      <c r="B27" s="17">
        <v>2258080</v>
      </c>
      <c r="C27" s="17">
        <v>2.4931506849315099E-3</v>
      </c>
      <c r="D27" s="17">
        <v>5629.3934399999998</v>
      </c>
      <c r="E27" s="17">
        <v>22516</v>
      </c>
      <c r="H27" s="17">
        <v>2258080</v>
      </c>
      <c r="I27" s="17">
        <v>22516</v>
      </c>
      <c r="K27" s="20" t="s">
        <v>1</v>
      </c>
      <c r="L27" s="20" t="s">
        <v>153</v>
      </c>
      <c r="M27" s="19">
        <v>4</v>
      </c>
      <c r="N27" s="12">
        <f t="shared" si="0"/>
        <v>5600</v>
      </c>
      <c r="O27" s="27">
        <f t="shared" si="1"/>
        <v>16916</v>
      </c>
    </row>
    <row r="28" spans="1:15">
      <c r="A28" s="16" t="s">
        <v>40</v>
      </c>
      <c r="B28" s="17">
        <v>2247285</v>
      </c>
      <c r="C28" s="17">
        <v>2.1191780821917801E-3</v>
      </c>
      <c r="D28" s="17">
        <v>4761.9969149999997</v>
      </c>
      <c r="E28" s="17">
        <v>19048</v>
      </c>
      <c r="H28" s="17">
        <v>2247285</v>
      </c>
      <c r="I28" s="17">
        <v>19048</v>
      </c>
      <c r="K28" s="20" t="s">
        <v>3</v>
      </c>
      <c r="L28" s="20" t="s">
        <v>1</v>
      </c>
      <c r="M28" s="19">
        <v>2</v>
      </c>
      <c r="N28" s="12">
        <f t="shared" si="0"/>
        <v>4400</v>
      </c>
      <c r="O28" s="27">
        <f t="shared" si="1"/>
        <v>14648</v>
      </c>
    </row>
    <row r="29" spans="1:15">
      <c r="A29" s="16" t="s">
        <v>174</v>
      </c>
      <c r="B29" s="17">
        <v>2237056.13</v>
      </c>
      <c r="C29" s="17">
        <v>2.4931506849315099E-3</v>
      </c>
      <c r="D29" s="17">
        <v>5576.9809320899994</v>
      </c>
      <c r="E29" s="17">
        <v>22308</v>
      </c>
      <c r="H29" s="17">
        <v>2237056.13</v>
      </c>
      <c r="I29" s="17">
        <v>22308</v>
      </c>
      <c r="K29" s="20" t="s">
        <v>3</v>
      </c>
      <c r="L29" s="20"/>
      <c r="M29" s="19">
        <v>1</v>
      </c>
      <c r="N29" s="12">
        <f t="shared" si="0"/>
        <v>2200</v>
      </c>
      <c r="O29" s="27">
        <f t="shared" si="1"/>
        <v>20108</v>
      </c>
    </row>
    <row r="30" spans="1:15">
      <c r="A30" s="16" t="s">
        <v>33</v>
      </c>
      <c r="B30" s="17">
        <v>2227913.6800000002</v>
      </c>
      <c r="C30" s="17">
        <v>2.4931506849315099E-3</v>
      </c>
      <c r="D30" s="17">
        <v>5554.1888042400005</v>
      </c>
      <c r="E30" s="17">
        <v>22216</v>
      </c>
      <c r="H30" s="17">
        <v>2227913.6800000002</v>
      </c>
      <c r="I30" s="17">
        <v>22216</v>
      </c>
      <c r="K30" s="20" t="s">
        <v>3</v>
      </c>
      <c r="L30" s="20" t="s">
        <v>1</v>
      </c>
      <c r="M30" s="19">
        <v>2</v>
      </c>
      <c r="N30" s="12">
        <f t="shared" si="0"/>
        <v>4400</v>
      </c>
      <c r="O30" s="27">
        <f t="shared" si="1"/>
        <v>17816</v>
      </c>
    </row>
    <row r="31" spans="1:15">
      <c r="A31" s="16" t="s">
        <v>37</v>
      </c>
      <c r="B31" s="17">
        <v>2190315</v>
      </c>
      <c r="C31" s="17">
        <v>2.4931506849315099E-3</v>
      </c>
      <c r="D31" s="17">
        <v>5460.4552949999998</v>
      </c>
      <c r="E31" s="17">
        <v>21000</v>
      </c>
      <c r="H31" s="17">
        <v>2190315</v>
      </c>
      <c r="I31" s="17">
        <v>21000</v>
      </c>
      <c r="K31" s="20" t="s">
        <v>3</v>
      </c>
      <c r="L31" s="20" t="s">
        <v>1</v>
      </c>
      <c r="M31" s="19">
        <v>2</v>
      </c>
      <c r="N31" s="12">
        <f t="shared" si="0"/>
        <v>4400</v>
      </c>
      <c r="O31" s="27">
        <f t="shared" si="1"/>
        <v>16600</v>
      </c>
    </row>
    <row r="32" spans="1:15">
      <c r="A32" s="16" t="s">
        <v>39</v>
      </c>
      <c r="B32" s="17">
        <v>2182475</v>
      </c>
      <c r="C32" s="17">
        <v>2.4931506849315099E-3</v>
      </c>
      <c r="D32" s="17">
        <v>5440.910175</v>
      </c>
      <c r="E32" s="17">
        <v>20000</v>
      </c>
      <c r="H32" s="17">
        <v>2182475</v>
      </c>
      <c r="I32" s="17">
        <v>20000</v>
      </c>
      <c r="K32" s="20" t="s">
        <v>3</v>
      </c>
      <c r="L32" s="20" t="s">
        <v>4</v>
      </c>
      <c r="M32" s="19">
        <v>2</v>
      </c>
      <c r="N32" s="12">
        <f t="shared" si="0"/>
        <v>4400</v>
      </c>
      <c r="O32" s="27">
        <f t="shared" si="1"/>
        <v>15600</v>
      </c>
    </row>
    <row r="33" spans="1:15">
      <c r="A33" s="16" t="s">
        <v>34</v>
      </c>
      <c r="B33" s="17">
        <v>2158221.04</v>
      </c>
      <c r="C33" s="17">
        <v>2.4931506849315099E-3</v>
      </c>
      <c r="D33" s="17">
        <v>5380.4450527199997</v>
      </c>
      <c r="E33" s="17">
        <v>21520</v>
      </c>
      <c r="F33" s="1">
        <v>2448.21</v>
      </c>
      <c r="H33" s="17">
        <v>2158221.04</v>
      </c>
      <c r="I33" s="17">
        <v>21520</v>
      </c>
      <c r="K33" s="20" t="s">
        <v>3</v>
      </c>
      <c r="L33" s="20"/>
      <c r="M33" s="19">
        <v>2</v>
      </c>
      <c r="N33" s="12">
        <f t="shared" si="0"/>
        <v>4400</v>
      </c>
      <c r="O33" s="27">
        <f t="shared" si="1"/>
        <v>17120</v>
      </c>
    </row>
    <row r="34" spans="1:15">
      <c r="A34" s="16" t="s">
        <v>36</v>
      </c>
      <c r="B34" s="17">
        <v>2135461</v>
      </c>
      <c r="C34" s="17">
        <v>2.4931506849315099E-3</v>
      </c>
      <c r="D34" s="17">
        <v>5323.7042730000003</v>
      </c>
      <c r="E34" s="17">
        <v>21292</v>
      </c>
      <c r="H34" s="17">
        <v>2135461</v>
      </c>
      <c r="I34" s="17">
        <v>21292</v>
      </c>
      <c r="K34" s="20" t="s">
        <v>3</v>
      </c>
      <c r="L34" s="20"/>
      <c r="M34" s="19">
        <v>2</v>
      </c>
      <c r="N34" s="12">
        <f t="shared" si="0"/>
        <v>4400</v>
      </c>
      <c r="O34" s="27">
        <f t="shared" si="1"/>
        <v>16892</v>
      </c>
    </row>
    <row r="35" spans="1:15">
      <c r="A35" s="16" t="s">
        <v>55</v>
      </c>
      <c r="B35" s="17">
        <v>2129385.98</v>
      </c>
      <c r="C35" s="17">
        <v>1.62054794520548E-3</v>
      </c>
      <c r="D35" s="17">
        <v>3451.7346735800002</v>
      </c>
      <c r="E35" s="17">
        <v>13808</v>
      </c>
      <c r="H35" s="17">
        <v>2129385.98</v>
      </c>
      <c r="I35" s="17">
        <v>13808</v>
      </c>
      <c r="K35" s="20" t="s">
        <v>3</v>
      </c>
      <c r="L35" s="20"/>
      <c r="M35" s="19">
        <v>2</v>
      </c>
      <c r="N35" s="12">
        <f t="shared" ref="N35:N66" si="2">IF(K35 = "Bill",2200,1400)*M35</f>
        <v>4400</v>
      </c>
      <c r="O35" s="27">
        <f t="shared" ref="O35:O66" si="3">SUM(I35-N35)</f>
        <v>9408</v>
      </c>
    </row>
    <row r="36" spans="1:15">
      <c r="A36" s="16" t="s">
        <v>38</v>
      </c>
      <c r="B36" s="17">
        <v>2058830</v>
      </c>
      <c r="C36" s="17">
        <v>2.4931506849315099E-3</v>
      </c>
      <c r="D36" s="17">
        <v>5132.6631900000002</v>
      </c>
      <c r="E36" s="17">
        <v>20532</v>
      </c>
      <c r="F36" s="1">
        <v>1006.25</v>
      </c>
      <c r="H36" s="17">
        <v>2058830</v>
      </c>
      <c r="I36" s="17">
        <v>20532</v>
      </c>
      <c r="K36" s="20" t="s">
        <v>3</v>
      </c>
      <c r="L36" s="20" t="s">
        <v>146</v>
      </c>
      <c r="M36" s="19">
        <v>2</v>
      </c>
      <c r="N36" s="12">
        <f t="shared" si="2"/>
        <v>4400</v>
      </c>
      <c r="O36" s="27">
        <f t="shared" si="3"/>
        <v>16132</v>
      </c>
    </row>
    <row r="37" spans="1:15">
      <c r="A37" s="16" t="s">
        <v>70</v>
      </c>
      <c r="B37" s="17">
        <v>2000000</v>
      </c>
      <c r="C37" s="17">
        <v>1.24657534246575E-3</v>
      </c>
      <c r="D37" s="17">
        <v>2494</v>
      </c>
      <c r="E37" s="17">
        <v>9900</v>
      </c>
      <c r="H37" s="17">
        <v>2000000</v>
      </c>
      <c r="I37" s="17">
        <v>9900</v>
      </c>
      <c r="K37" s="20" t="s">
        <v>3</v>
      </c>
      <c r="L37" s="20" t="s">
        <v>1</v>
      </c>
      <c r="M37" s="19">
        <v>2</v>
      </c>
      <c r="N37" s="12">
        <f t="shared" si="2"/>
        <v>4400</v>
      </c>
      <c r="O37" s="27">
        <f t="shared" si="3"/>
        <v>5500</v>
      </c>
    </row>
    <row r="38" spans="1:15">
      <c r="A38" s="16" t="s">
        <v>45</v>
      </c>
      <c r="B38" s="17">
        <v>1950000</v>
      </c>
      <c r="C38" s="17">
        <v>2.4931506849315099E-3</v>
      </c>
      <c r="D38" s="17">
        <v>4861.3500000000004</v>
      </c>
      <c r="E38" s="17">
        <v>17400</v>
      </c>
      <c r="F38" s="15"/>
      <c r="H38" s="17">
        <v>1950000</v>
      </c>
      <c r="I38" s="17">
        <v>17400</v>
      </c>
      <c r="K38" s="20" t="s">
        <v>3</v>
      </c>
      <c r="L38" s="20" t="s">
        <v>1</v>
      </c>
      <c r="M38" s="19">
        <v>2</v>
      </c>
      <c r="N38" s="12">
        <f t="shared" si="2"/>
        <v>4400</v>
      </c>
      <c r="O38" s="27">
        <f t="shared" si="3"/>
        <v>13000</v>
      </c>
    </row>
    <row r="39" spans="1:15">
      <c r="A39" s="16" t="s">
        <v>44</v>
      </c>
      <c r="B39" s="17">
        <v>1900000</v>
      </c>
      <c r="C39" s="17">
        <v>2.4931506849315099E-3</v>
      </c>
      <c r="D39" s="17">
        <v>4736.7</v>
      </c>
      <c r="E39" s="17">
        <v>18050</v>
      </c>
      <c r="F39" s="27"/>
      <c r="H39" s="17">
        <v>1900000</v>
      </c>
      <c r="I39" s="17">
        <v>18050</v>
      </c>
      <c r="K39" s="20" t="s">
        <v>3</v>
      </c>
      <c r="L39" s="20" t="s">
        <v>4</v>
      </c>
      <c r="M39" s="19">
        <v>2</v>
      </c>
      <c r="N39" s="12">
        <f t="shared" si="2"/>
        <v>4400</v>
      </c>
      <c r="O39" s="27">
        <f t="shared" si="3"/>
        <v>13650</v>
      </c>
    </row>
    <row r="40" spans="1:15">
      <c r="A40" s="16" t="s">
        <v>42</v>
      </c>
      <c r="B40" s="17">
        <v>1857594</v>
      </c>
      <c r="C40" s="17">
        <v>2.4931506849315099E-3</v>
      </c>
      <c r="D40" s="17">
        <v>4630.9818420000001</v>
      </c>
      <c r="E40" s="17">
        <v>18528</v>
      </c>
      <c r="H40" s="17">
        <v>1857594</v>
      </c>
      <c r="I40" s="17">
        <v>18528</v>
      </c>
      <c r="K40" s="20" t="s">
        <v>3</v>
      </c>
      <c r="L40" s="20"/>
      <c r="M40" s="19">
        <v>2</v>
      </c>
      <c r="N40" s="12">
        <f t="shared" si="2"/>
        <v>4400</v>
      </c>
      <c r="O40" s="27">
        <f t="shared" si="3"/>
        <v>14128</v>
      </c>
    </row>
    <row r="41" spans="1:15">
      <c r="A41" s="16" t="s">
        <v>43</v>
      </c>
      <c r="B41" s="17">
        <v>1833104</v>
      </c>
      <c r="C41" s="17">
        <v>2.4931506849315099E-3</v>
      </c>
      <c r="D41" s="17">
        <v>4569.9282720000001</v>
      </c>
      <c r="E41" s="17">
        <v>18280</v>
      </c>
      <c r="H41" s="17">
        <v>1833104</v>
      </c>
      <c r="I41" s="17">
        <v>18280</v>
      </c>
      <c r="K41" s="20" t="s">
        <v>3</v>
      </c>
      <c r="L41" s="20"/>
      <c r="M41" s="19">
        <v>1</v>
      </c>
      <c r="N41" s="12">
        <f t="shared" si="2"/>
        <v>2200</v>
      </c>
      <c r="O41" s="27">
        <f t="shared" si="3"/>
        <v>16080</v>
      </c>
    </row>
    <row r="42" spans="1:15">
      <c r="A42" s="16" t="s">
        <v>46</v>
      </c>
      <c r="B42" s="17">
        <v>1730988</v>
      </c>
      <c r="C42" s="17">
        <v>2.4931506849315099E-3</v>
      </c>
      <c r="D42" s="17">
        <v>4315.3530840000003</v>
      </c>
      <c r="E42" s="17">
        <v>17260</v>
      </c>
      <c r="F42" s="1">
        <v>832.19</v>
      </c>
      <c r="H42" s="17">
        <v>1730988</v>
      </c>
      <c r="I42" s="17">
        <v>17260</v>
      </c>
      <c r="K42" s="20" t="s">
        <v>3</v>
      </c>
      <c r="L42" s="20"/>
      <c r="M42" s="19">
        <v>2</v>
      </c>
      <c r="N42" s="12">
        <f t="shared" si="2"/>
        <v>4400</v>
      </c>
      <c r="O42" s="27">
        <f t="shared" si="3"/>
        <v>12860</v>
      </c>
    </row>
    <row r="43" spans="1:15">
      <c r="A43" s="16" t="s">
        <v>52</v>
      </c>
      <c r="B43" s="17">
        <v>1702525.23</v>
      </c>
      <c r="C43" s="17">
        <v>2.1191780821917801E-3</v>
      </c>
      <c r="D43" s="17">
        <v>3607.650962369999</v>
      </c>
      <c r="E43" s="17">
        <v>14432</v>
      </c>
      <c r="H43" s="17">
        <v>1702525.23</v>
      </c>
      <c r="I43" s="17">
        <v>14432</v>
      </c>
      <c r="K43" s="20" t="s">
        <v>3</v>
      </c>
      <c r="L43" s="20"/>
      <c r="M43" s="19">
        <v>2</v>
      </c>
      <c r="N43" s="12">
        <f t="shared" si="2"/>
        <v>4400</v>
      </c>
      <c r="O43" s="27">
        <f t="shared" si="3"/>
        <v>10032</v>
      </c>
    </row>
    <row r="44" spans="1:15">
      <c r="A44" s="16" t="s">
        <v>53</v>
      </c>
      <c r="B44" s="17">
        <v>1701406.88</v>
      </c>
      <c r="C44" s="17">
        <v>2.1191780821917801E-3</v>
      </c>
      <c r="D44" s="17">
        <v>3605.2811787199989</v>
      </c>
      <c r="E44" s="17">
        <v>14420</v>
      </c>
      <c r="G44" s="1">
        <v>283.25999999999993</v>
      </c>
      <c r="H44" s="17">
        <v>1701406.88</v>
      </c>
      <c r="I44" s="17">
        <v>14420</v>
      </c>
      <c r="K44" s="20" t="s">
        <v>3</v>
      </c>
      <c r="L44" s="20"/>
      <c r="M44" s="19">
        <v>2</v>
      </c>
      <c r="N44" s="12">
        <f t="shared" si="2"/>
        <v>4400</v>
      </c>
      <c r="O44" s="27">
        <f t="shared" si="3"/>
        <v>10020</v>
      </c>
    </row>
    <row r="45" spans="1:15">
      <c r="A45" s="16" t="s">
        <v>47</v>
      </c>
      <c r="B45" s="17">
        <v>1647047</v>
      </c>
      <c r="C45" s="17">
        <v>2.4931506849315099E-3</v>
      </c>
      <c r="D45" s="17">
        <v>4106.0881710000003</v>
      </c>
      <c r="E45" s="17">
        <v>16424</v>
      </c>
      <c r="H45" s="17">
        <v>1647047</v>
      </c>
      <c r="I45" s="17">
        <v>16424</v>
      </c>
      <c r="K45" s="20" t="s">
        <v>3</v>
      </c>
      <c r="L45" s="20"/>
      <c r="M45" s="19">
        <v>2</v>
      </c>
      <c r="N45" s="12">
        <f t="shared" si="2"/>
        <v>4400</v>
      </c>
      <c r="O45" s="27">
        <f t="shared" si="3"/>
        <v>12024</v>
      </c>
    </row>
    <row r="46" spans="1:15">
      <c r="A46" s="16" t="s">
        <v>48</v>
      </c>
      <c r="B46" s="17">
        <v>1620993</v>
      </c>
      <c r="C46" s="17">
        <v>2.4931506849315099E-3</v>
      </c>
      <c r="D46" s="17">
        <v>4041.1355490000001</v>
      </c>
      <c r="E46" s="17">
        <v>16164</v>
      </c>
      <c r="H46" s="17">
        <v>1620993</v>
      </c>
      <c r="I46" s="17">
        <v>16164</v>
      </c>
      <c r="K46" s="20" t="s">
        <v>3</v>
      </c>
      <c r="L46" s="20" t="s">
        <v>4</v>
      </c>
      <c r="M46" s="19">
        <v>1</v>
      </c>
      <c r="N46" s="12">
        <f t="shared" si="2"/>
        <v>2200</v>
      </c>
      <c r="O46" s="27">
        <f t="shared" si="3"/>
        <v>13964</v>
      </c>
    </row>
    <row r="47" spans="1:15">
      <c r="A47" s="16" t="s">
        <v>10</v>
      </c>
      <c r="B47" s="17">
        <v>1600000</v>
      </c>
      <c r="C47" s="17">
        <v>2.4931506849315099E-3</v>
      </c>
      <c r="D47" s="17">
        <v>3988.8</v>
      </c>
      <c r="E47" s="17">
        <v>12000</v>
      </c>
      <c r="H47" s="17">
        <v>1600000</v>
      </c>
      <c r="I47" s="17">
        <v>12000</v>
      </c>
      <c r="K47" s="20" t="s">
        <v>11</v>
      </c>
      <c r="L47" s="20"/>
      <c r="M47" s="19">
        <v>2</v>
      </c>
      <c r="N47" s="12">
        <f t="shared" si="2"/>
        <v>4400</v>
      </c>
      <c r="O47" s="27">
        <f t="shared" si="3"/>
        <v>7600</v>
      </c>
    </row>
    <row r="48" spans="1:15">
      <c r="A48" s="16" t="s">
        <v>51</v>
      </c>
      <c r="B48" s="17">
        <v>1594400</v>
      </c>
      <c r="C48" s="17">
        <v>2.4931506849315099E-3</v>
      </c>
      <c r="D48" s="17">
        <v>4050.8391999999999</v>
      </c>
      <c r="E48" s="17">
        <v>14500</v>
      </c>
      <c r="H48" s="17">
        <v>1594400</v>
      </c>
      <c r="I48" s="17">
        <v>14500</v>
      </c>
      <c r="K48" s="20" t="s">
        <v>3</v>
      </c>
      <c r="L48" s="20"/>
      <c r="M48" s="19">
        <v>1</v>
      </c>
      <c r="N48" s="12">
        <f t="shared" si="2"/>
        <v>2200</v>
      </c>
      <c r="O48" s="27">
        <f t="shared" si="3"/>
        <v>12300</v>
      </c>
    </row>
    <row r="49" spans="1:15">
      <c r="A49" s="16" t="s">
        <v>50</v>
      </c>
      <c r="B49" s="17">
        <v>1551008.35</v>
      </c>
      <c r="C49" s="17">
        <v>2.4931506849315099E-3</v>
      </c>
      <c r="D49" s="17">
        <v>3866.6638165499999</v>
      </c>
      <c r="E49" s="17">
        <v>15000</v>
      </c>
      <c r="F49" s="1">
        <v>108.75</v>
      </c>
      <c r="G49" s="1">
        <v>564.84</v>
      </c>
      <c r="H49" s="17">
        <v>1551008.35</v>
      </c>
      <c r="I49" s="17">
        <v>15000</v>
      </c>
      <c r="K49" s="20" t="s">
        <v>3</v>
      </c>
      <c r="L49" s="20" t="s">
        <v>4</v>
      </c>
      <c r="M49" s="19">
        <v>1</v>
      </c>
      <c r="N49" s="12">
        <f t="shared" si="2"/>
        <v>2200</v>
      </c>
      <c r="O49" s="27">
        <f t="shared" si="3"/>
        <v>12800</v>
      </c>
    </row>
    <row r="50" spans="1:15">
      <c r="A50" s="16" t="s">
        <v>49</v>
      </c>
      <c r="B50" s="17">
        <v>1543535.82</v>
      </c>
      <c r="C50" s="17">
        <v>2.4931506849315099E-3</v>
      </c>
      <c r="D50" s="17">
        <v>3848.03479926</v>
      </c>
      <c r="E50" s="17">
        <v>15392</v>
      </c>
      <c r="F50" s="1">
        <v>2091.67</v>
      </c>
      <c r="H50" s="17">
        <v>1543535.82</v>
      </c>
      <c r="I50" s="17">
        <v>15392</v>
      </c>
      <c r="K50" s="20" t="s">
        <v>3</v>
      </c>
      <c r="L50" s="20"/>
      <c r="M50" s="19">
        <v>2</v>
      </c>
      <c r="N50" s="12">
        <f t="shared" si="2"/>
        <v>4400</v>
      </c>
      <c r="O50" s="27">
        <f t="shared" si="3"/>
        <v>10992</v>
      </c>
    </row>
    <row r="51" spans="1:15">
      <c r="A51" s="16" t="s">
        <v>54</v>
      </c>
      <c r="B51" s="17">
        <v>1427581</v>
      </c>
      <c r="C51" s="17">
        <v>2.4931506849315099E-3</v>
      </c>
      <c r="D51" s="17">
        <v>3558.959433</v>
      </c>
      <c r="E51" s="17">
        <v>14236</v>
      </c>
      <c r="F51" s="1">
        <v>450</v>
      </c>
      <c r="H51" s="17">
        <v>1427581</v>
      </c>
      <c r="I51" s="17">
        <v>14236</v>
      </c>
      <c r="K51" s="20" t="s">
        <v>3</v>
      </c>
      <c r="L51" s="20"/>
      <c r="M51" s="19">
        <v>2</v>
      </c>
      <c r="N51" s="12">
        <f t="shared" si="2"/>
        <v>4400</v>
      </c>
      <c r="O51" s="27">
        <f t="shared" si="3"/>
        <v>9836</v>
      </c>
    </row>
    <row r="52" spans="1:15">
      <c r="A52" s="16" t="s">
        <v>56</v>
      </c>
      <c r="B52" s="17">
        <v>1367259</v>
      </c>
      <c r="C52" s="17">
        <v>2.4931506849315099E-3</v>
      </c>
      <c r="D52" s="17">
        <v>3408.5766870000002</v>
      </c>
      <c r="E52" s="17">
        <v>13632</v>
      </c>
      <c r="H52" s="17">
        <v>1367259</v>
      </c>
      <c r="I52" s="17">
        <v>13632</v>
      </c>
      <c r="K52" s="20" t="s">
        <v>3</v>
      </c>
      <c r="L52" s="20"/>
      <c r="M52" s="19">
        <v>1</v>
      </c>
      <c r="N52" s="27">
        <f t="shared" si="2"/>
        <v>2200</v>
      </c>
      <c r="O52" s="27">
        <f t="shared" si="3"/>
        <v>11432</v>
      </c>
    </row>
    <row r="53" spans="1:15">
      <c r="A53" s="16" t="s">
        <v>57</v>
      </c>
      <c r="B53" s="17">
        <v>1330866</v>
      </c>
      <c r="C53" s="17">
        <v>2.4931506849315099E-3</v>
      </c>
      <c r="D53" s="17">
        <v>3317.8489380000001</v>
      </c>
      <c r="E53" s="17">
        <v>12643</v>
      </c>
      <c r="H53" s="17">
        <v>1330866</v>
      </c>
      <c r="I53" s="17">
        <v>12643</v>
      </c>
      <c r="K53" s="20" t="s">
        <v>3</v>
      </c>
      <c r="L53" s="20"/>
      <c r="M53" s="19">
        <v>2</v>
      </c>
      <c r="N53" s="12">
        <f t="shared" si="2"/>
        <v>4400</v>
      </c>
      <c r="O53" s="27">
        <f t="shared" si="3"/>
        <v>8243</v>
      </c>
    </row>
    <row r="54" spans="1:15">
      <c r="A54" s="16" t="s">
        <v>58</v>
      </c>
      <c r="B54" s="17">
        <v>1243152</v>
      </c>
      <c r="C54" s="17">
        <v>2.4931506849315099E-3</v>
      </c>
      <c r="D54" s="17">
        <v>3099.177936</v>
      </c>
      <c r="E54" s="17">
        <v>11800</v>
      </c>
      <c r="H54" s="17">
        <v>1243152</v>
      </c>
      <c r="I54" s="17">
        <v>11800</v>
      </c>
      <c r="K54" s="20" t="s">
        <v>3</v>
      </c>
      <c r="L54" s="20"/>
      <c r="M54" s="19">
        <v>3</v>
      </c>
      <c r="N54" s="12">
        <f t="shared" si="2"/>
        <v>6600</v>
      </c>
      <c r="O54" s="27">
        <f t="shared" si="3"/>
        <v>5200</v>
      </c>
    </row>
    <row r="55" spans="1:15">
      <c r="A55" s="16" t="s">
        <v>83</v>
      </c>
      <c r="B55" s="17">
        <v>1238612.02</v>
      </c>
      <c r="C55" s="17">
        <v>1.24657534246575E-3</v>
      </c>
      <c r="D55" s="17">
        <v>1544.54918894</v>
      </c>
      <c r="E55" s="17">
        <v>6180</v>
      </c>
      <c r="H55" s="17">
        <v>1238612.02</v>
      </c>
      <c r="I55" s="17">
        <v>6180</v>
      </c>
      <c r="K55" s="20" t="s">
        <v>3</v>
      </c>
      <c r="L55" s="20" t="s">
        <v>4</v>
      </c>
      <c r="M55" s="19">
        <v>2</v>
      </c>
      <c r="N55" s="12">
        <f t="shared" si="2"/>
        <v>4400</v>
      </c>
      <c r="O55" s="27">
        <f t="shared" si="3"/>
        <v>1780</v>
      </c>
    </row>
    <row r="56" spans="1:15">
      <c r="A56" s="16" t="s">
        <v>61</v>
      </c>
      <c r="B56" s="17">
        <v>1200000</v>
      </c>
      <c r="C56" s="17">
        <v>2.4931506849315099E-3</v>
      </c>
      <c r="D56" s="17">
        <v>2991.6</v>
      </c>
      <c r="E56" s="17">
        <v>11000</v>
      </c>
      <c r="H56" s="17">
        <v>1200000</v>
      </c>
      <c r="I56" s="17">
        <v>11000</v>
      </c>
      <c r="K56" s="20" t="s">
        <v>3</v>
      </c>
      <c r="L56" s="20"/>
      <c r="M56" s="19">
        <v>2</v>
      </c>
      <c r="N56" s="12">
        <f t="shared" si="2"/>
        <v>4400</v>
      </c>
      <c r="O56" s="27">
        <f t="shared" si="3"/>
        <v>6600</v>
      </c>
    </row>
    <row r="57" spans="1:15">
      <c r="A57" s="16" t="s">
        <v>69</v>
      </c>
      <c r="B57" s="17">
        <v>1178536.1599999999</v>
      </c>
      <c r="C57" s="17">
        <v>2.1191780821917801E-3</v>
      </c>
      <c r="D57" s="17">
        <v>2497.3181230399996</v>
      </c>
      <c r="E57" s="17">
        <v>9988</v>
      </c>
      <c r="H57" s="17">
        <v>1178536.1599999999</v>
      </c>
      <c r="I57" s="17">
        <v>9988</v>
      </c>
      <c r="K57" s="20" t="s">
        <v>3</v>
      </c>
      <c r="L57" s="20" t="s">
        <v>4</v>
      </c>
      <c r="M57" s="19">
        <v>2</v>
      </c>
      <c r="N57" s="12">
        <f t="shared" si="2"/>
        <v>4400</v>
      </c>
      <c r="O57" s="27">
        <f t="shared" si="3"/>
        <v>5588</v>
      </c>
    </row>
    <row r="58" spans="1:15">
      <c r="A58" s="16" t="s">
        <v>59</v>
      </c>
      <c r="B58" s="17">
        <v>1125394</v>
      </c>
      <c r="C58" s="17">
        <v>2.4931506849315099E-3</v>
      </c>
      <c r="D58" s="17">
        <v>2805.607242</v>
      </c>
      <c r="E58" s="17">
        <v>11220</v>
      </c>
      <c r="H58" s="17">
        <v>1125394</v>
      </c>
      <c r="I58" s="17">
        <v>11220</v>
      </c>
      <c r="K58" s="20" t="s">
        <v>4</v>
      </c>
      <c r="L58" s="20" t="s">
        <v>155</v>
      </c>
      <c r="M58" s="19">
        <v>1</v>
      </c>
      <c r="N58" s="12">
        <f t="shared" si="2"/>
        <v>1400</v>
      </c>
      <c r="O58" s="27">
        <f t="shared" si="3"/>
        <v>9820</v>
      </c>
    </row>
    <row r="59" spans="1:15">
      <c r="A59" s="16" t="s">
        <v>113</v>
      </c>
      <c r="B59" s="17">
        <v>1116137.3600000001</v>
      </c>
      <c r="C59" s="17">
        <v>1.8698630136986299E-3</v>
      </c>
      <c r="D59" s="17">
        <v>2087.1768631999998</v>
      </c>
      <c r="E59" s="17">
        <v>8348</v>
      </c>
      <c r="H59" s="17">
        <v>1116137.3600000001</v>
      </c>
      <c r="I59" s="17">
        <v>8348</v>
      </c>
      <c r="K59" s="20" t="s">
        <v>3</v>
      </c>
      <c r="L59" s="20"/>
      <c r="M59" s="19">
        <v>1</v>
      </c>
      <c r="N59" s="12">
        <f t="shared" si="2"/>
        <v>2200</v>
      </c>
      <c r="O59" s="27">
        <f t="shared" si="3"/>
        <v>6148</v>
      </c>
    </row>
    <row r="60" spans="1:15">
      <c r="A60" s="16" t="s">
        <v>60</v>
      </c>
      <c r="B60" s="17">
        <v>1110228</v>
      </c>
      <c r="C60" s="17">
        <v>2.4931506849315099E-3</v>
      </c>
      <c r="D60" s="17">
        <v>2767.7984040000001</v>
      </c>
      <c r="E60" s="17">
        <v>11072</v>
      </c>
      <c r="H60" s="17">
        <v>1110228</v>
      </c>
      <c r="I60" s="17">
        <v>11072</v>
      </c>
      <c r="K60" s="20" t="s">
        <v>3</v>
      </c>
      <c r="L60" s="20" t="s">
        <v>4</v>
      </c>
      <c r="M60" s="19">
        <v>1</v>
      </c>
      <c r="N60" s="12">
        <f t="shared" si="2"/>
        <v>2200</v>
      </c>
      <c r="O60" s="27">
        <f t="shared" si="3"/>
        <v>8872</v>
      </c>
    </row>
    <row r="61" spans="1:15">
      <c r="A61" s="16" t="s">
        <v>62</v>
      </c>
      <c r="B61" s="17">
        <v>1092036</v>
      </c>
      <c r="C61" s="17">
        <v>2.4931506849315099E-3</v>
      </c>
      <c r="D61" s="17">
        <v>2722.4457480000001</v>
      </c>
      <c r="E61" s="17">
        <v>10892</v>
      </c>
      <c r="F61" s="1">
        <v>1769.77</v>
      </c>
      <c r="H61" s="17">
        <v>1092036</v>
      </c>
      <c r="I61" s="17">
        <v>10892</v>
      </c>
      <c r="K61" s="20" t="s">
        <v>3</v>
      </c>
      <c r="L61" s="20" t="s">
        <v>4</v>
      </c>
      <c r="M61" s="19">
        <v>1</v>
      </c>
      <c r="N61" s="12">
        <f t="shared" si="2"/>
        <v>2200</v>
      </c>
      <c r="O61" s="27">
        <f t="shared" si="3"/>
        <v>8692</v>
      </c>
    </row>
    <row r="62" spans="1:15">
      <c r="A62" s="16" t="s">
        <v>114</v>
      </c>
      <c r="B62" s="18">
        <v>1079371.97</v>
      </c>
      <c r="C62" s="17">
        <v>1.8698630136986299E-3</v>
      </c>
      <c r="D62" s="17">
        <v>2018.4255839</v>
      </c>
      <c r="E62" s="17">
        <v>8100</v>
      </c>
      <c r="H62" s="18">
        <v>1079371.97</v>
      </c>
      <c r="I62" s="17">
        <v>8100</v>
      </c>
      <c r="K62" s="20" t="s">
        <v>149</v>
      </c>
      <c r="L62" s="20" t="s">
        <v>154</v>
      </c>
      <c r="M62" s="19">
        <v>3</v>
      </c>
      <c r="N62" s="12">
        <f t="shared" si="2"/>
        <v>4200</v>
      </c>
      <c r="O62" s="27">
        <f t="shared" si="3"/>
        <v>3900</v>
      </c>
    </row>
    <row r="63" spans="1:15">
      <c r="A63" s="16" t="s">
        <v>63</v>
      </c>
      <c r="B63" s="17">
        <v>1072972.1200000001</v>
      </c>
      <c r="C63" s="17">
        <v>2.4931506849315099E-3</v>
      </c>
      <c r="D63" s="17">
        <v>2674.9194951600002</v>
      </c>
      <c r="E63" s="17">
        <v>10700</v>
      </c>
      <c r="H63" s="17">
        <v>1072972.1200000001</v>
      </c>
      <c r="I63" s="17">
        <v>10700</v>
      </c>
      <c r="K63" s="20" t="s">
        <v>3</v>
      </c>
      <c r="L63" s="20"/>
      <c r="M63" s="19">
        <v>1</v>
      </c>
      <c r="N63" s="12">
        <f t="shared" si="2"/>
        <v>2200</v>
      </c>
      <c r="O63" s="27">
        <f t="shared" si="3"/>
        <v>8500</v>
      </c>
    </row>
    <row r="64" spans="1:15">
      <c r="A64" s="16" t="s">
        <v>116</v>
      </c>
      <c r="B64" s="17">
        <v>1055471</v>
      </c>
      <c r="C64" s="17">
        <v>1.8698630136986299E-3</v>
      </c>
      <c r="D64" s="17">
        <v>1973.7307699999999</v>
      </c>
      <c r="E64" s="17">
        <v>7896</v>
      </c>
      <c r="H64" s="17">
        <v>1055471</v>
      </c>
      <c r="I64" s="17">
        <v>7896</v>
      </c>
      <c r="K64" s="20" t="s">
        <v>3</v>
      </c>
      <c r="L64" s="20"/>
      <c r="M64" s="19">
        <v>2</v>
      </c>
      <c r="N64" s="12">
        <f t="shared" si="2"/>
        <v>4400</v>
      </c>
      <c r="O64" s="27">
        <f t="shared" si="3"/>
        <v>3496</v>
      </c>
    </row>
    <row r="65" spans="1:15">
      <c r="A65" s="16" t="s">
        <v>64</v>
      </c>
      <c r="B65" s="17">
        <v>1053685</v>
      </c>
      <c r="C65" s="17">
        <v>2.4931506849315099E-3</v>
      </c>
      <c r="D65" s="17">
        <v>2626.8367050000002</v>
      </c>
      <c r="E65" s="17">
        <v>10508</v>
      </c>
      <c r="H65" s="17">
        <v>1053685</v>
      </c>
      <c r="I65" s="17">
        <v>10508</v>
      </c>
      <c r="K65" s="20" t="s">
        <v>3</v>
      </c>
      <c r="L65" s="20" t="s">
        <v>4</v>
      </c>
      <c r="M65" s="19">
        <v>2</v>
      </c>
      <c r="N65" s="12">
        <f t="shared" si="2"/>
        <v>4400</v>
      </c>
      <c r="O65" s="27">
        <f t="shared" si="3"/>
        <v>6108</v>
      </c>
    </row>
    <row r="66" spans="1:15">
      <c r="A66" s="16" t="s">
        <v>65</v>
      </c>
      <c r="B66" s="17">
        <v>1050343.6499999999</v>
      </c>
      <c r="C66" s="17">
        <v>2.4931506849315099E-3</v>
      </c>
      <c r="D66" s="17">
        <v>2618.5067194500002</v>
      </c>
      <c r="E66" s="17">
        <v>10476</v>
      </c>
      <c r="H66" s="17">
        <v>1050343.6499999999</v>
      </c>
      <c r="I66" s="17">
        <v>10476</v>
      </c>
      <c r="K66" s="20" t="s">
        <v>3</v>
      </c>
      <c r="L66" s="20"/>
      <c r="M66" s="19">
        <v>2</v>
      </c>
      <c r="N66" s="12">
        <f t="shared" si="2"/>
        <v>4400</v>
      </c>
      <c r="O66" s="27">
        <f t="shared" si="3"/>
        <v>6076</v>
      </c>
    </row>
    <row r="67" spans="1:15">
      <c r="A67" s="16" t="s">
        <v>66</v>
      </c>
      <c r="B67" s="17">
        <v>1022311</v>
      </c>
      <c r="C67" s="17">
        <v>2.4931506849315099E-3</v>
      </c>
      <c r="D67" s="17">
        <v>2548.6213229999998</v>
      </c>
      <c r="E67" s="17">
        <v>10192</v>
      </c>
      <c r="H67" s="17">
        <v>1022311</v>
      </c>
      <c r="I67" s="17">
        <v>10192</v>
      </c>
      <c r="K67" s="20" t="s">
        <v>3</v>
      </c>
      <c r="L67" s="20"/>
      <c r="M67" s="19">
        <v>1</v>
      </c>
      <c r="N67" s="12">
        <f t="shared" ref="N67:N98" si="4">IF(K67 = "Bill",2200,1400)*M67</f>
        <v>2200</v>
      </c>
      <c r="O67" s="27">
        <f t="shared" ref="O67:O98" si="5">SUM(I67-N67)</f>
        <v>7992</v>
      </c>
    </row>
    <row r="68" spans="1:15">
      <c r="A68" s="16" t="s">
        <v>67</v>
      </c>
      <c r="B68" s="17">
        <v>1020378.2</v>
      </c>
      <c r="C68" s="17">
        <v>2.4931506849315099E-3</v>
      </c>
      <c r="D68" s="17">
        <v>2543.8028525999998</v>
      </c>
      <c r="E68" s="17">
        <v>10000</v>
      </c>
      <c r="H68" s="17">
        <v>1020378.2</v>
      </c>
      <c r="I68" s="17">
        <v>10000</v>
      </c>
      <c r="K68" s="20" t="s">
        <v>3</v>
      </c>
      <c r="L68" s="20"/>
      <c r="M68" s="19">
        <v>1</v>
      </c>
      <c r="N68" s="12">
        <f t="shared" si="4"/>
        <v>2200</v>
      </c>
      <c r="O68" s="27">
        <f t="shared" si="5"/>
        <v>7800</v>
      </c>
    </row>
    <row r="69" spans="1:15">
      <c r="A69" s="16" t="s">
        <v>68</v>
      </c>
      <c r="B69" s="17">
        <v>1010806.22</v>
      </c>
      <c r="C69" s="17">
        <v>2.4931506849315099E-3</v>
      </c>
      <c r="D69" s="17">
        <v>2519.9399064600002</v>
      </c>
      <c r="E69" s="17">
        <v>10000</v>
      </c>
      <c r="H69" s="17">
        <v>1010806.22</v>
      </c>
      <c r="I69" s="17">
        <v>10000</v>
      </c>
      <c r="K69" s="20" t="s">
        <v>3</v>
      </c>
      <c r="L69" s="20"/>
      <c r="M69" s="19">
        <v>3</v>
      </c>
      <c r="N69" s="12">
        <f t="shared" si="4"/>
        <v>6600</v>
      </c>
      <c r="O69" s="27">
        <f t="shared" si="5"/>
        <v>3400</v>
      </c>
    </row>
    <row r="70" spans="1:15">
      <c r="A70" s="16" t="s">
        <v>104</v>
      </c>
      <c r="B70" s="17">
        <v>1009000</v>
      </c>
      <c r="C70" s="17">
        <v>2.4931506849315099E-3</v>
      </c>
      <c r="D70" s="17">
        <v>1915.4369999999999</v>
      </c>
      <c r="E70" s="17">
        <v>9500</v>
      </c>
      <c r="F70" s="1">
        <v>2166.59</v>
      </c>
      <c r="H70" s="17">
        <v>1009000</v>
      </c>
      <c r="I70" s="17">
        <v>9500</v>
      </c>
      <c r="K70" s="20" t="s">
        <v>1</v>
      </c>
      <c r="L70" s="20" t="s">
        <v>154</v>
      </c>
      <c r="M70" s="19">
        <v>3</v>
      </c>
      <c r="N70" s="12">
        <f t="shared" si="4"/>
        <v>4200</v>
      </c>
      <c r="O70" s="27">
        <f t="shared" si="5"/>
        <v>5300</v>
      </c>
    </row>
    <row r="71" spans="1:15">
      <c r="A71" s="16" t="s">
        <v>103</v>
      </c>
      <c r="B71" s="17">
        <v>996000</v>
      </c>
      <c r="C71" s="17">
        <v>2.4931506849315099E-3</v>
      </c>
      <c r="D71" s="17">
        <v>2483.0279999999998</v>
      </c>
      <c r="E71" s="17">
        <v>9600</v>
      </c>
      <c r="F71" s="1">
        <v>432.81</v>
      </c>
      <c r="H71" s="17">
        <v>996000</v>
      </c>
      <c r="I71" s="17">
        <v>9600</v>
      </c>
      <c r="K71" s="20" t="s">
        <v>3</v>
      </c>
      <c r="L71" s="20" t="s">
        <v>5</v>
      </c>
      <c r="M71" s="19">
        <v>2</v>
      </c>
      <c r="N71" s="12">
        <f t="shared" si="4"/>
        <v>4400</v>
      </c>
      <c r="O71" s="27">
        <f t="shared" si="5"/>
        <v>5200</v>
      </c>
    </row>
    <row r="72" spans="1:15">
      <c r="A72" s="16" t="s">
        <v>121</v>
      </c>
      <c r="B72" s="17">
        <v>987030</v>
      </c>
      <c r="C72" s="17">
        <v>1.8698630136986299E-3</v>
      </c>
      <c r="D72" s="17">
        <v>1845.7461000000001</v>
      </c>
      <c r="E72" s="17">
        <v>7384</v>
      </c>
      <c r="H72" s="17">
        <v>987030</v>
      </c>
      <c r="I72" s="17">
        <v>7384</v>
      </c>
      <c r="K72" s="20" t="s">
        <v>3</v>
      </c>
      <c r="L72" s="20"/>
      <c r="M72" s="19">
        <v>3</v>
      </c>
      <c r="N72" s="12">
        <f t="shared" si="4"/>
        <v>6600</v>
      </c>
      <c r="O72" s="27">
        <f t="shared" si="5"/>
        <v>784</v>
      </c>
    </row>
    <row r="73" spans="1:15">
      <c r="A73" s="16" t="s">
        <v>71</v>
      </c>
      <c r="B73" s="17">
        <v>983375.14</v>
      </c>
      <c r="C73" s="17">
        <v>2.4931506849315099E-3</v>
      </c>
      <c r="D73" s="17">
        <v>2451.5542240200002</v>
      </c>
      <c r="E73" s="17">
        <v>9808</v>
      </c>
      <c r="H73" s="17">
        <v>983375.14</v>
      </c>
      <c r="I73" s="17">
        <v>9808</v>
      </c>
      <c r="K73" s="20" t="s">
        <v>3</v>
      </c>
      <c r="L73" s="20"/>
      <c r="M73" s="19">
        <v>2</v>
      </c>
      <c r="N73" s="27">
        <f t="shared" si="4"/>
        <v>4400</v>
      </c>
      <c r="O73" s="27">
        <f t="shared" si="5"/>
        <v>5408</v>
      </c>
    </row>
    <row r="74" spans="1:15">
      <c r="A74" s="16" t="s">
        <v>72</v>
      </c>
      <c r="B74" s="17">
        <v>975419.58</v>
      </c>
      <c r="C74" s="17">
        <v>2.4931506849315099E-3</v>
      </c>
      <c r="D74" s="17">
        <v>2431.72101294</v>
      </c>
      <c r="E74" s="17">
        <v>9728</v>
      </c>
      <c r="H74" s="17">
        <v>975419.58</v>
      </c>
      <c r="I74" s="17">
        <v>9728</v>
      </c>
      <c r="K74" s="20" t="s">
        <v>4</v>
      </c>
      <c r="L74" s="20" t="s">
        <v>155</v>
      </c>
      <c r="M74" s="19">
        <v>2</v>
      </c>
      <c r="N74" s="12">
        <f t="shared" si="4"/>
        <v>2800</v>
      </c>
      <c r="O74" s="27">
        <f t="shared" si="5"/>
        <v>6928</v>
      </c>
    </row>
    <row r="75" spans="1:15">
      <c r="A75" s="16" t="s">
        <v>102</v>
      </c>
      <c r="B75" s="17">
        <v>966732.14</v>
      </c>
      <c r="C75" s="17">
        <v>2.4931506849315099E-3</v>
      </c>
      <c r="D75" s="17">
        <v>2410.0632250200001</v>
      </c>
      <c r="E75" s="17">
        <v>9640</v>
      </c>
      <c r="F75" s="1">
        <v>1586.56</v>
      </c>
      <c r="H75" s="17">
        <v>966732.14</v>
      </c>
      <c r="I75" s="17">
        <v>9640</v>
      </c>
      <c r="K75" s="20" t="s">
        <v>3</v>
      </c>
      <c r="L75" s="20"/>
      <c r="M75" s="19">
        <v>1</v>
      </c>
      <c r="N75" s="12">
        <f t="shared" si="4"/>
        <v>2200</v>
      </c>
      <c r="O75" s="27">
        <f t="shared" si="5"/>
        <v>7440</v>
      </c>
    </row>
    <row r="76" spans="1:15">
      <c r="A76" s="16" t="s">
        <v>105</v>
      </c>
      <c r="B76" s="17">
        <v>945372.34</v>
      </c>
      <c r="C76" s="17">
        <v>2.4931506849315099E-3</v>
      </c>
      <c r="D76" s="17">
        <v>2356.8132436199999</v>
      </c>
      <c r="E76" s="17">
        <v>9428</v>
      </c>
      <c r="H76" s="17">
        <v>945372.34</v>
      </c>
      <c r="I76" s="17">
        <v>9428</v>
      </c>
      <c r="J76" s="1" t="s">
        <v>9</v>
      </c>
      <c r="K76" s="20" t="s">
        <v>3</v>
      </c>
      <c r="L76" s="20"/>
      <c r="M76" s="19">
        <v>2</v>
      </c>
      <c r="N76" s="12">
        <f t="shared" si="4"/>
        <v>4400</v>
      </c>
      <c r="O76" s="27">
        <f t="shared" si="5"/>
        <v>5028</v>
      </c>
    </row>
    <row r="77" spans="1:15">
      <c r="A77" s="16" t="s">
        <v>106</v>
      </c>
      <c r="B77" s="17">
        <v>916711.68</v>
      </c>
      <c r="C77" s="17">
        <v>2.4931506849315099E-3</v>
      </c>
      <c r="D77" s="17">
        <v>2285.3622182399999</v>
      </c>
      <c r="E77" s="17">
        <v>9140</v>
      </c>
      <c r="H77" s="17">
        <v>916711.68</v>
      </c>
      <c r="I77" s="17">
        <v>9140</v>
      </c>
      <c r="K77" s="20" t="s">
        <v>3</v>
      </c>
      <c r="L77" s="20"/>
      <c r="M77" s="19">
        <v>2</v>
      </c>
      <c r="N77" s="12">
        <f t="shared" si="4"/>
        <v>4400</v>
      </c>
      <c r="O77" s="27">
        <f t="shared" si="5"/>
        <v>4740</v>
      </c>
    </row>
    <row r="78" spans="1:15">
      <c r="A78" s="16" t="s">
        <v>29</v>
      </c>
      <c r="B78" s="17">
        <v>912908.11</v>
      </c>
      <c r="C78" s="17">
        <v>2.4931506849315099E-3</v>
      </c>
      <c r="D78" s="17">
        <v>2275.8799182299999</v>
      </c>
      <c r="E78" s="17">
        <v>9104</v>
      </c>
      <c r="F78" s="1">
        <v>4398.2299999999996</v>
      </c>
      <c r="H78" s="17">
        <v>912908.11</v>
      </c>
      <c r="I78" s="17">
        <v>9104</v>
      </c>
      <c r="K78" s="20" t="s">
        <v>148</v>
      </c>
      <c r="L78" s="20" t="s">
        <v>150</v>
      </c>
      <c r="M78" s="19">
        <v>3</v>
      </c>
      <c r="N78" s="12">
        <f t="shared" si="4"/>
        <v>6600</v>
      </c>
      <c r="O78" s="27">
        <f t="shared" si="5"/>
        <v>2504</v>
      </c>
    </row>
    <row r="79" spans="1:15">
      <c r="A79" s="16" t="s">
        <v>107</v>
      </c>
      <c r="B79" s="17">
        <v>908130.89</v>
      </c>
      <c r="C79" s="17">
        <v>2.4931506849315099E-3</v>
      </c>
      <c r="D79" s="17">
        <v>2263.97030877</v>
      </c>
      <c r="E79" s="17">
        <v>9056</v>
      </c>
      <c r="H79" s="17">
        <v>908130.89</v>
      </c>
      <c r="I79" s="17">
        <v>9056</v>
      </c>
      <c r="K79" s="20" t="s">
        <v>3</v>
      </c>
      <c r="L79" s="20" t="s">
        <v>4</v>
      </c>
      <c r="M79" s="19">
        <v>2</v>
      </c>
      <c r="N79" s="12">
        <f t="shared" si="4"/>
        <v>4400</v>
      </c>
      <c r="O79" s="27">
        <f t="shared" si="5"/>
        <v>4656</v>
      </c>
    </row>
    <row r="80" spans="1:15">
      <c r="A80" s="16" t="s">
        <v>108</v>
      </c>
      <c r="B80" s="17">
        <v>906829.78</v>
      </c>
      <c r="C80" s="17">
        <v>2.4931506849315099E-3</v>
      </c>
      <c r="D80" s="17">
        <v>2260.7266415399999</v>
      </c>
      <c r="E80" s="17">
        <v>9044</v>
      </c>
      <c r="H80" s="17">
        <v>906829.78</v>
      </c>
      <c r="I80" s="17">
        <v>9044</v>
      </c>
      <c r="K80" s="20" t="s">
        <v>3</v>
      </c>
      <c r="L80" s="20"/>
      <c r="M80" s="19">
        <v>2</v>
      </c>
      <c r="N80" s="12">
        <f t="shared" si="4"/>
        <v>4400</v>
      </c>
      <c r="O80" s="27">
        <f t="shared" si="5"/>
        <v>4644</v>
      </c>
    </row>
    <row r="81" spans="1:15">
      <c r="A81" s="16" t="s">
        <v>112</v>
      </c>
      <c r="B81" s="17">
        <v>885938</v>
      </c>
      <c r="C81" s="17">
        <v>2.4931506849315099E-3</v>
      </c>
      <c r="D81" s="17">
        <v>1953.6434340000001</v>
      </c>
      <c r="E81" s="17">
        <v>8500</v>
      </c>
      <c r="H81" s="17">
        <v>885938</v>
      </c>
      <c r="I81" s="17">
        <v>8500</v>
      </c>
      <c r="K81" s="20" t="s">
        <v>3</v>
      </c>
      <c r="L81" s="20"/>
      <c r="M81" s="19">
        <v>3</v>
      </c>
      <c r="N81" s="12">
        <f t="shared" si="4"/>
        <v>6600</v>
      </c>
      <c r="O81" s="27">
        <f t="shared" si="5"/>
        <v>1900</v>
      </c>
    </row>
    <row r="82" spans="1:15">
      <c r="A82" s="16" t="s">
        <v>109</v>
      </c>
      <c r="B82" s="17">
        <v>880909</v>
      </c>
      <c r="C82" s="17">
        <v>2.4931506849315099E-3</v>
      </c>
      <c r="D82" s="17">
        <v>2196.1061370000002</v>
      </c>
      <c r="E82" s="17">
        <v>8784</v>
      </c>
      <c r="F82" s="1">
        <v>1440.49</v>
      </c>
      <c r="H82" s="17">
        <v>880909</v>
      </c>
      <c r="I82" s="17">
        <v>8784</v>
      </c>
      <c r="K82" s="20" t="s">
        <v>3</v>
      </c>
      <c r="L82" s="20"/>
      <c r="M82" s="19">
        <v>2</v>
      </c>
      <c r="N82" s="12">
        <f t="shared" si="4"/>
        <v>4400</v>
      </c>
      <c r="O82" s="27">
        <f t="shared" si="5"/>
        <v>4384</v>
      </c>
    </row>
    <row r="83" spans="1:15">
      <c r="A83" s="16" t="s">
        <v>110</v>
      </c>
      <c r="B83" s="17">
        <v>857856.18999999971</v>
      </c>
      <c r="C83" s="17">
        <v>2.4931506849315099E-3</v>
      </c>
      <c r="D83" s="17">
        <v>2138.63548167</v>
      </c>
      <c r="E83" s="17">
        <v>8556</v>
      </c>
      <c r="F83" s="1">
        <v>603.83000000000004</v>
      </c>
      <c r="H83" s="17">
        <v>857856.18999999971</v>
      </c>
      <c r="I83" s="17">
        <v>8556</v>
      </c>
      <c r="K83" s="20" t="s">
        <v>3</v>
      </c>
      <c r="L83" s="20" t="s">
        <v>4</v>
      </c>
      <c r="M83" s="19">
        <v>2</v>
      </c>
      <c r="N83" s="12">
        <f t="shared" si="4"/>
        <v>4400</v>
      </c>
      <c r="O83" s="27">
        <f t="shared" si="5"/>
        <v>4156</v>
      </c>
    </row>
    <row r="84" spans="1:15">
      <c r="A84" s="16" t="s">
        <v>111</v>
      </c>
      <c r="B84" s="17">
        <v>856903</v>
      </c>
      <c r="C84" s="17">
        <v>2.4931506849315099E-3</v>
      </c>
      <c r="D84" s="17">
        <v>2136.2591790000001</v>
      </c>
      <c r="E84" s="17">
        <v>8544</v>
      </c>
      <c r="H84" s="17">
        <v>856903</v>
      </c>
      <c r="I84" s="17">
        <v>8544</v>
      </c>
      <c r="K84" s="20" t="s">
        <v>4</v>
      </c>
      <c r="L84" s="20"/>
      <c r="M84" s="19">
        <v>2</v>
      </c>
      <c r="N84" s="12">
        <f t="shared" si="4"/>
        <v>2800</v>
      </c>
      <c r="O84" s="27">
        <f t="shared" si="5"/>
        <v>5744</v>
      </c>
    </row>
    <row r="85" spans="1:15">
      <c r="A85" s="16" t="s">
        <v>115</v>
      </c>
      <c r="B85" s="17">
        <v>803848.27</v>
      </c>
      <c r="C85" s="17">
        <v>2.4931506849315099E-3</v>
      </c>
      <c r="D85" s="17">
        <v>2003.99373711</v>
      </c>
      <c r="E85" s="17">
        <v>8016</v>
      </c>
      <c r="H85" s="17">
        <v>803848.27</v>
      </c>
      <c r="I85" s="17">
        <v>8016</v>
      </c>
      <c r="K85" s="20" t="s">
        <v>3</v>
      </c>
      <c r="L85" s="20"/>
      <c r="M85" s="19">
        <v>2</v>
      </c>
      <c r="N85" s="12">
        <f t="shared" si="4"/>
        <v>4400</v>
      </c>
      <c r="O85" s="27">
        <f t="shared" si="5"/>
        <v>3616</v>
      </c>
    </row>
    <row r="86" spans="1:15">
      <c r="A86" s="16" t="s">
        <v>117</v>
      </c>
      <c r="B86" s="17">
        <v>783678</v>
      </c>
      <c r="C86" s="17">
        <v>2.4931506849315099E-3</v>
      </c>
      <c r="D86" s="17">
        <v>1953.7092540000001</v>
      </c>
      <c r="E86" s="17">
        <v>7816</v>
      </c>
      <c r="G86" s="1">
        <v>48.45</v>
      </c>
      <c r="H86" s="17">
        <v>783678</v>
      </c>
      <c r="I86" s="17">
        <v>7816</v>
      </c>
      <c r="K86" s="20" t="s">
        <v>4</v>
      </c>
      <c r="L86" s="20" t="s">
        <v>156</v>
      </c>
      <c r="M86" s="19">
        <v>2</v>
      </c>
      <c r="N86" s="12">
        <f t="shared" si="4"/>
        <v>2800</v>
      </c>
      <c r="O86" s="27">
        <f t="shared" si="5"/>
        <v>5016</v>
      </c>
    </row>
    <row r="87" spans="1:15">
      <c r="A87" s="16" t="s">
        <v>118</v>
      </c>
      <c r="B87" s="17">
        <v>780101.1</v>
      </c>
      <c r="C87" s="17">
        <v>2.4931506849315099E-3</v>
      </c>
      <c r="D87" s="17">
        <v>1944.7920423</v>
      </c>
      <c r="E87" s="17">
        <v>7780</v>
      </c>
      <c r="H87" s="17">
        <v>780101.1</v>
      </c>
      <c r="I87" s="17">
        <v>7780</v>
      </c>
      <c r="K87" s="20" t="s">
        <v>3</v>
      </c>
      <c r="L87" s="20" t="s">
        <v>1</v>
      </c>
      <c r="M87" s="19">
        <v>2</v>
      </c>
      <c r="N87" s="12">
        <f t="shared" si="4"/>
        <v>4400</v>
      </c>
      <c r="O87" s="27">
        <f t="shared" si="5"/>
        <v>3380</v>
      </c>
    </row>
    <row r="88" spans="1:15">
      <c r="A88" s="16" t="s">
        <v>119</v>
      </c>
      <c r="B88" s="17">
        <v>762296.48</v>
      </c>
      <c r="C88" s="17">
        <v>2.4931506849315099E-3</v>
      </c>
      <c r="D88" s="17">
        <v>1900.4051246399999</v>
      </c>
      <c r="E88" s="17">
        <v>7600</v>
      </c>
      <c r="H88" s="17">
        <v>762296.48</v>
      </c>
      <c r="I88" s="17">
        <v>7600</v>
      </c>
      <c r="K88" s="20" t="s">
        <v>3</v>
      </c>
      <c r="L88" s="20"/>
      <c r="M88" s="19">
        <v>1</v>
      </c>
      <c r="N88" s="12">
        <f t="shared" si="4"/>
        <v>2200</v>
      </c>
      <c r="O88" s="27">
        <f t="shared" si="5"/>
        <v>5400</v>
      </c>
    </row>
    <row r="89" spans="1:15">
      <c r="A89" s="16" t="s">
        <v>130</v>
      </c>
      <c r="B89" s="17">
        <v>757222.68</v>
      </c>
      <c r="C89" s="17">
        <v>1.8698630136986299E-3</v>
      </c>
      <c r="D89" s="17">
        <v>1416.0064116000001</v>
      </c>
      <c r="E89" s="17">
        <v>5664</v>
      </c>
      <c r="H89" s="17">
        <v>757222.68</v>
      </c>
      <c r="I89" s="17">
        <v>5664</v>
      </c>
      <c r="K89" s="20" t="s">
        <v>3</v>
      </c>
      <c r="L89" s="20"/>
      <c r="M89" s="19">
        <v>1</v>
      </c>
      <c r="N89" s="12">
        <f t="shared" si="4"/>
        <v>2200</v>
      </c>
      <c r="O89" s="27">
        <f t="shared" si="5"/>
        <v>3464</v>
      </c>
    </row>
    <row r="90" spans="1:15">
      <c r="A90" s="16" t="s">
        <v>120</v>
      </c>
      <c r="B90" s="17">
        <v>743134.64</v>
      </c>
      <c r="C90" s="17">
        <v>2.4931506849315099E-3</v>
      </c>
      <c r="D90" s="17">
        <v>1852.63465752</v>
      </c>
      <c r="E90" s="17">
        <v>7412</v>
      </c>
      <c r="H90" s="17">
        <v>743134.64</v>
      </c>
      <c r="I90" s="17">
        <v>7412</v>
      </c>
      <c r="K90" s="20" t="s">
        <v>3</v>
      </c>
      <c r="L90" s="20"/>
      <c r="M90" s="19">
        <v>2</v>
      </c>
      <c r="N90" s="12">
        <f t="shared" si="4"/>
        <v>4400</v>
      </c>
      <c r="O90" s="27">
        <f t="shared" si="5"/>
        <v>3012</v>
      </c>
    </row>
    <row r="91" spans="1:15">
      <c r="A91" s="16" t="s">
        <v>122</v>
      </c>
      <c r="B91" s="17">
        <v>699157.15</v>
      </c>
      <c r="C91" s="17">
        <v>2.4931506849315099E-3</v>
      </c>
      <c r="D91" s="17">
        <v>1742.9987749500001</v>
      </c>
      <c r="E91" s="17">
        <v>6972</v>
      </c>
      <c r="H91" s="17">
        <v>699157.15</v>
      </c>
      <c r="I91" s="17">
        <v>6972</v>
      </c>
      <c r="K91" s="20" t="s">
        <v>1</v>
      </c>
      <c r="L91" s="20" t="s">
        <v>154</v>
      </c>
      <c r="M91" s="19">
        <v>2</v>
      </c>
      <c r="N91" s="12">
        <f t="shared" si="4"/>
        <v>2800</v>
      </c>
      <c r="O91" s="27">
        <f t="shared" si="5"/>
        <v>4172</v>
      </c>
    </row>
    <row r="92" spans="1:15">
      <c r="A92" s="16" t="s">
        <v>123</v>
      </c>
      <c r="B92" s="17">
        <v>670209.29</v>
      </c>
      <c r="C92" s="17">
        <v>2.4931506849315099E-3</v>
      </c>
      <c r="D92" s="17">
        <v>1670.8317599699999</v>
      </c>
      <c r="E92" s="17">
        <v>6684</v>
      </c>
      <c r="F92" s="1">
        <v>1960.7400000000002</v>
      </c>
      <c r="H92" s="17">
        <v>670209.29</v>
      </c>
      <c r="I92" s="17">
        <v>6684</v>
      </c>
      <c r="K92" s="20" t="s">
        <v>3</v>
      </c>
      <c r="L92" s="20"/>
      <c r="M92" s="19">
        <v>1</v>
      </c>
      <c r="N92" s="12">
        <f t="shared" si="4"/>
        <v>2200</v>
      </c>
      <c r="O92" s="27">
        <f t="shared" si="5"/>
        <v>4484</v>
      </c>
    </row>
    <row r="93" spans="1:15">
      <c r="A93" s="16" t="s">
        <v>84</v>
      </c>
      <c r="B93" s="17">
        <v>669065.31000000006</v>
      </c>
      <c r="C93" s="17">
        <v>1.8698630136986299E-3</v>
      </c>
      <c r="D93" s="17">
        <v>1251.1521296999999</v>
      </c>
      <c r="E93" s="17">
        <v>5004</v>
      </c>
      <c r="F93" s="1">
        <v>2490.96</v>
      </c>
      <c r="H93" s="17">
        <v>669065.31000000006</v>
      </c>
      <c r="I93" s="17">
        <v>5004</v>
      </c>
      <c r="K93" s="20" t="s">
        <v>3</v>
      </c>
      <c r="L93" s="20"/>
      <c r="M93" s="19">
        <v>1</v>
      </c>
      <c r="N93" s="12">
        <f t="shared" si="4"/>
        <v>2200</v>
      </c>
      <c r="O93" s="27">
        <f t="shared" si="5"/>
        <v>2804</v>
      </c>
    </row>
    <row r="94" spans="1:15">
      <c r="A94" s="16" t="s">
        <v>127</v>
      </c>
      <c r="B94" s="17">
        <v>654716.85</v>
      </c>
      <c r="C94" s="17">
        <v>2.4931506849315099E-3</v>
      </c>
      <c r="D94" s="17">
        <v>1632.2091070500001</v>
      </c>
      <c r="E94" s="17">
        <v>6200</v>
      </c>
      <c r="H94" s="17">
        <v>654716.85</v>
      </c>
      <c r="I94" s="17">
        <v>6200</v>
      </c>
      <c r="K94" s="20" t="s">
        <v>3</v>
      </c>
      <c r="L94" s="20"/>
      <c r="M94" s="19">
        <v>1</v>
      </c>
      <c r="N94" s="12">
        <f t="shared" si="4"/>
        <v>2200</v>
      </c>
      <c r="O94" s="27">
        <f t="shared" si="5"/>
        <v>4000</v>
      </c>
    </row>
    <row r="95" spans="1:15">
      <c r="A95" s="16" t="s">
        <v>124</v>
      </c>
      <c r="B95" s="17">
        <v>638518.75</v>
      </c>
      <c r="C95" s="17">
        <v>2.4931506849315099E-3</v>
      </c>
      <c r="D95" s="17">
        <v>1591.82724375</v>
      </c>
      <c r="E95" s="17">
        <v>6368</v>
      </c>
      <c r="H95" s="17">
        <v>638518.75</v>
      </c>
      <c r="I95" s="17">
        <v>6368</v>
      </c>
      <c r="K95" s="20" t="s">
        <v>3</v>
      </c>
      <c r="L95" s="20"/>
      <c r="M95" s="19">
        <v>2</v>
      </c>
      <c r="N95" s="27">
        <f t="shared" si="4"/>
        <v>4400</v>
      </c>
      <c r="O95" s="27">
        <f t="shared" si="5"/>
        <v>1968</v>
      </c>
    </row>
    <row r="96" spans="1:15">
      <c r="A96" s="16" t="s">
        <v>125</v>
      </c>
      <c r="B96" s="17">
        <v>627220.24</v>
      </c>
      <c r="C96" s="17">
        <v>2.4931506849315099E-3</v>
      </c>
      <c r="D96" s="17">
        <v>1563.66005832</v>
      </c>
      <c r="E96" s="17">
        <v>6256</v>
      </c>
      <c r="H96" s="17">
        <v>627220.24</v>
      </c>
      <c r="I96" s="17">
        <v>6256</v>
      </c>
      <c r="K96" s="20" t="s">
        <v>4</v>
      </c>
      <c r="L96" s="20" t="s">
        <v>4</v>
      </c>
      <c r="M96" s="19">
        <v>4</v>
      </c>
      <c r="N96" s="12">
        <f t="shared" si="4"/>
        <v>5600</v>
      </c>
      <c r="O96" s="27">
        <f t="shared" si="5"/>
        <v>656</v>
      </c>
    </row>
    <row r="97" spans="1:15">
      <c r="A97" s="16" t="s">
        <v>126</v>
      </c>
      <c r="B97" s="17">
        <v>626902.49</v>
      </c>
      <c r="C97" s="17">
        <v>2.4931506849315099E-3</v>
      </c>
      <c r="D97" s="17">
        <v>1562.8679075699999</v>
      </c>
      <c r="E97" s="17">
        <v>6252</v>
      </c>
      <c r="F97" s="1">
        <v>875</v>
      </c>
      <c r="H97" s="17">
        <v>626902.49</v>
      </c>
      <c r="I97" s="17">
        <v>6252</v>
      </c>
      <c r="K97" s="20" t="s">
        <v>1</v>
      </c>
      <c r="L97" s="20" t="s">
        <v>154</v>
      </c>
      <c r="M97" s="19">
        <v>2</v>
      </c>
      <c r="N97" s="12">
        <f t="shared" si="4"/>
        <v>2800</v>
      </c>
      <c r="O97" s="27">
        <f t="shared" si="5"/>
        <v>3452</v>
      </c>
    </row>
    <row r="98" spans="1:15">
      <c r="A98" s="16" t="s">
        <v>30</v>
      </c>
      <c r="B98" s="17">
        <v>621259.22</v>
      </c>
      <c r="C98" s="17">
        <v>2.4931506849315099E-3</v>
      </c>
      <c r="D98" s="17">
        <v>1548.7992354600001</v>
      </c>
      <c r="E98" s="17">
        <v>6196</v>
      </c>
      <c r="F98" s="1">
        <v>820.68</v>
      </c>
      <c r="H98" s="17">
        <v>621259.22</v>
      </c>
      <c r="I98" s="17">
        <v>6196</v>
      </c>
      <c r="K98" s="20" t="s">
        <v>151</v>
      </c>
      <c r="L98" s="20" t="s">
        <v>152</v>
      </c>
      <c r="M98" s="19">
        <v>2</v>
      </c>
      <c r="N98" s="27">
        <f t="shared" si="4"/>
        <v>4400</v>
      </c>
      <c r="O98" s="27">
        <f t="shared" si="5"/>
        <v>1796</v>
      </c>
    </row>
    <row r="99" spans="1:15">
      <c r="A99" s="16" t="s">
        <v>135</v>
      </c>
      <c r="B99" s="17">
        <v>596284.64</v>
      </c>
      <c r="C99" s="17">
        <v>2.1191780821917801E-3</v>
      </c>
      <c r="D99" s="17">
        <v>1263.52715216</v>
      </c>
      <c r="E99" s="17">
        <v>5056</v>
      </c>
      <c r="H99" s="17">
        <v>596284.64</v>
      </c>
      <c r="I99" s="17">
        <v>5056</v>
      </c>
      <c r="K99" s="20" t="s">
        <v>3</v>
      </c>
      <c r="L99" s="20"/>
      <c r="M99" s="19">
        <v>1</v>
      </c>
      <c r="N99" s="12">
        <f t="shared" ref="N99:N130" si="6">IF(K99 = "Bill",2200,1400)*M99</f>
        <v>2200</v>
      </c>
      <c r="O99" s="27">
        <f t="shared" ref="O99:O130" si="7">SUM(I99-N99)</f>
        <v>2856</v>
      </c>
    </row>
    <row r="100" spans="1:15">
      <c r="A100" s="16" t="s">
        <v>128</v>
      </c>
      <c r="B100" s="17">
        <v>595746.51</v>
      </c>
      <c r="C100" s="17">
        <v>2.4931506849315099E-3</v>
      </c>
      <c r="D100" s="17">
        <v>1485.1960494299999</v>
      </c>
      <c r="E100" s="17">
        <v>5940</v>
      </c>
      <c r="F100" s="1">
        <v>988.40999999999974</v>
      </c>
      <c r="H100" s="17">
        <v>595746.51</v>
      </c>
      <c r="I100" s="17">
        <v>5940</v>
      </c>
      <c r="K100" s="20" t="s">
        <v>3</v>
      </c>
      <c r="L100" s="20"/>
      <c r="M100" s="19">
        <v>2</v>
      </c>
      <c r="N100" s="12">
        <f t="shared" si="6"/>
        <v>4400</v>
      </c>
      <c r="O100" s="27">
        <f t="shared" si="7"/>
        <v>1540</v>
      </c>
    </row>
    <row r="101" spans="1:15">
      <c r="A101" s="16" t="s">
        <v>31</v>
      </c>
      <c r="B101" s="17">
        <v>589315.03</v>
      </c>
      <c r="C101" s="17">
        <v>1.8698630136986299E-3</v>
      </c>
      <c r="D101" s="17">
        <v>1102.0191061</v>
      </c>
      <c r="E101" s="17">
        <v>4408</v>
      </c>
      <c r="H101" s="17">
        <v>589315.03</v>
      </c>
      <c r="I101" s="17">
        <v>4408</v>
      </c>
      <c r="K101" s="20" t="s">
        <v>25</v>
      </c>
      <c r="L101" s="20"/>
      <c r="M101" s="19">
        <v>2</v>
      </c>
      <c r="N101" s="12">
        <f t="shared" si="6"/>
        <v>4400</v>
      </c>
      <c r="O101" s="27">
        <f t="shared" si="7"/>
        <v>8</v>
      </c>
    </row>
    <row r="102" spans="1:15">
      <c r="A102" s="16" t="s">
        <v>129</v>
      </c>
      <c r="B102" s="17">
        <v>583390.71999999997</v>
      </c>
      <c r="C102" s="17">
        <v>2.4931506849315099E-3</v>
      </c>
      <c r="D102" s="17">
        <v>1454.3930649599999</v>
      </c>
      <c r="E102" s="17">
        <v>5816</v>
      </c>
      <c r="F102" s="27"/>
      <c r="H102" s="17">
        <v>583390.71999999997</v>
      </c>
      <c r="I102" s="17">
        <v>5816</v>
      </c>
      <c r="K102" s="20" t="s">
        <v>3</v>
      </c>
      <c r="L102" s="20"/>
      <c r="M102" s="19">
        <v>4</v>
      </c>
      <c r="N102" s="12">
        <f t="shared" si="6"/>
        <v>8800</v>
      </c>
      <c r="O102" s="27">
        <f t="shared" si="7"/>
        <v>-2984</v>
      </c>
    </row>
    <row r="103" spans="1:15">
      <c r="A103" s="16" t="s">
        <v>12</v>
      </c>
      <c r="B103" s="17">
        <v>572218.35</v>
      </c>
      <c r="C103" s="17">
        <v>2.4931506849315099E-3</v>
      </c>
      <c r="D103" s="17">
        <v>1426.5403465500001</v>
      </c>
      <c r="E103" s="17">
        <v>5708</v>
      </c>
      <c r="H103" s="17">
        <v>572218.35</v>
      </c>
      <c r="I103" s="17">
        <v>5708</v>
      </c>
      <c r="K103" s="20" t="s">
        <v>148</v>
      </c>
      <c r="L103" s="20" t="s">
        <v>150</v>
      </c>
      <c r="M103" s="19">
        <v>1</v>
      </c>
      <c r="N103" s="12">
        <f t="shared" si="6"/>
        <v>2200</v>
      </c>
      <c r="O103" s="27">
        <f t="shared" si="7"/>
        <v>3508</v>
      </c>
    </row>
    <row r="104" spans="1:15">
      <c r="A104" s="16" t="s">
        <v>131</v>
      </c>
      <c r="B104" s="17">
        <v>561685.43000000005</v>
      </c>
      <c r="C104" s="17">
        <v>2.4931506849315099E-3</v>
      </c>
      <c r="D104" s="17">
        <v>1400.28177699</v>
      </c>
      <c r="E104" s="17">
        <v>5600</v>
      </c>
      <c r="H104" s="17">
        <v>561685.43000000005</v>
      </c>
      <c r="I104" s="17">
        <v>5600</v>
      </c>
      <c r="K104" s="20" t="s">
        <v>4</v>
      </c>
      <c r="L104" s="20" t="s">
        <v>156</v>
      </c>
      <c r="M104" s="19">
        <v>2</v>
      </c>
      <c r="N104" s="12">
        <f t="shared" si="6"/>
        <v>2800</v>
      </c>
      <c r="O104" s="27">
        <f t="shared" si="7"/>
        <v>2800</v>
      </c>
    </row>
    <row r="105" spans="1:15">
      <c r="A105" s="16" t="s">
        <v>132</v>
      </c>
      <c r="B105" s="17">
        <v>560568.43000000005</v>
      </c>
      <c r="C105" s="17">
        <v>2.4931506849315099E-3</v>
      </c>
      <c r="D105" s="17">
        <v>1397.4970959899999</v>
      </c>
      <c r="E105" s="17">
        <v>5592</v>
      </c>
      <c r="H105" s="17">
        <v>560568.43000000005</v>
      </c>
      <c r="I105" s="17">
        <v>5592</v>
      </c>
      <c r="K105" s="20" t="s">
        <v>3</v>
      </c>
      <c r="L105" s="20"/>
      <c r="M105" s="19">
        <v>1</v>
      </c>
      <c r="N105" s="27">
        <f t="shared" si="6"/>
        <v>2200</v>
      </c>
      <c r="O105" s="27">
        <f t="shared" si="7"/>
        <v>3392</v>
      </c>
    </row>
    <row r="106" spans="1:15">
      <c r="A106" s="16" t="s">
        <v>77</v>
      </c>
      <c r="B106" s="17">
        <v>533652.69999999995</v>
      </c>
      <c r="C106" s="17">
        <v>2.4931506849315099E-3</v>
      </c>
      <c r="D106" s="17">
        <v>1330.3961810999999</v>
      </c>
      <c r="E106" s="17">
        <v>1330</v>
      </c>
      <c r="H106" s="17">
        <v>533652.69999999995</v>
      </c>
      <c r="I106" s="17">
        <v>1330</v>
      </c>
      <c r="J106" s="1" t="s">
        <v>9</v>
      </c>
      <c r="K106" s="20" t="s">
        <v>4</v>
      </c>
      <c r="L106" s="20"/>
      <c r="M106" s="19">
        <v>2</v>
      </c>
      <c r="N106" s="12">
        <f t="shared" si="6"/>
        <v>2800</v>
      </c>
      <c r="O106" s="27">
        <f t="shared" si="7"/>
        <v>-1470</v>
      </c>
    </row>
    <row r="107" spans="1:15">
      <c r="A107" s="16" t="s">
        <v>133</v>
      </c>
      <c r="B107" s="17">
        <v>531239.65</v>
      </c>
      <c r="C107" s="17">
        <v>2.4931506849315099E-3</v>
      </c>
      <c r="D107" s="17">
        <v>1324.38044745</v>
      </c>
      <c r="E107" s="17">
        <v>5296</v>
      </c>
      <c r="F107" s="1">
        <v>589.85</v>
      </c>
      <c r="G107" s="1">
        <v>527.95000000000005</v>
      </c>
      <c r="H107" s="17">
        <v>531239.65</v>
      </c>
      <c r="I107" s="17">
        <v>5296</v>
      </c>
      <c r="K107" s="20" t="s">
        <v>3</v>
      </c>
      <c r="L107" s="20" t="s">
        <v>1</v>
      </c>
      <c r="M107" s="19">
        <v>2</v>
      </c>
      <c r="N107" s="12">
        <f t="shared" si="6"/>
        <v>4400</v>
      </c>
      <c r="O107" s="27">
        <f t="shared" si="7"/>
        <v>896</v>
      </c>
    </row>
    <row r="108" spans="1:15">
      <c r="A108" s="16" t="s">
        <v>134</v>
      </c>
      <c r="B108" s="17">
        <v>531212.92000000004</v>
      </c>
      <c r="C108" s="17">
        <v>2.4931506849315099E-3</v>
      </c>
      <c r="D108" s="17">
        <v>1324.31380956</v>
      </c>
      <c r="E108" s="17">
        <v>5296</v>
      </c>
      <c r="H108" s="17">
        <v>531212.92000000004</v>
      </c>
      <c r="I108" s="17">
        <v>5296</v>
      </c>
      <c r="K108" s="20" t="s">
        <v>3</v>
      </c>
      <c r="L108" s="20"/>
      <c r="M108" s="19">
        <v>1</v>
      </c>
      <c r="N108" s="12">
        <f t="shared" si="6"/>
        <v>2200</v>
      </c>
      <c r="O108" s="27">
        <f t="shared" si="7"/>
        <v>3096</v>
      </c>
    </row>
    <row r="109" spans="1:15">
      <c r="A109" s="16" t="s">
        <v>32</v>
      </c>
      <c r="B109" s="17">
        <v>529375.51</v>
      </c>
      <c r="C109" s="17">
        <v>2.4931506849315099E-3</v>
      </c>
      <c r="D109" s="17">
        <v>1319.73314643</v>
      </c>
      <c r="E109" s="17">
        <v>5280</v>
      </c>
      <c r="H109" s="17">
        <v>529375.51</v>
      </c>
      <c r="I109" s="17">
        <v>5280</v>
      </c>
      <c r="K109" s="20" t="s">
        <v>11</v>
      </c>
      <c r="L109" s="20"/>
      <c r="M109" s="19">
        <v>2</v>
      </c>
      <c r="N109" s="12">
        <f t="shared" si="6"/>
        <v>4400</v>
      </c>
      <c r="O109" s="27">
        <f t="shared" si="7"/>
        <v>880</v>
      </c>
    </row>
    <row r="110" spans="1:15">
      <c r="A110" s="16" t="s">
        <v>85</v>
      </c>
      <c r="B110" s="17">
        <v>500172</v>
      </c>
      <c r="C110" s="17">
        <v>2.4931506849315099E-3</v>
      </c>
      <c r="D110" s="17">
        <v>1246.9287959999999</v>
      </c>
      <c r="E110" s="17">
        <v>4988</v>
      </c>
      <c r="H110" s="17">
        <v>500172</v>
      </c>
      <c r="I110" s="17">
        <v>4988</v>
      </c>
      <c r="K110" s="20" t="s">
        <v>3</v>
      </c>
      <c r="L110" s="20" t="s">
        <v>4</v>
      </c>
      <c r="M110" s="19">
        <v>1</v>
      </c>
      <c r="N110" s="27">
        <f t="shared" si="6"/>
        <v>2200</v>
      </c>
      <c r="O110" s="27">
        <f t="shared" si="7"/>
        <v>2788</v>
      </c>
    </row>
    <row r="111" spans="1:15">
      <c r="A111" s="16" t="s">
        <v>137</v>
      </c>
      <c r="B111" s="17">
        <v>500000</v>
      </c>
      <c r="C111" s="17">
        <v>2.1191780821917801E-3</v>
      </c>
      <c r="D111" s="17">
        <v>1059.5</v>
      </c>
      <c r="E111" s="17">
        <v>4240</v>
      </c>
      <c r="H111" s="17">
        <v>500000</v>
      </c>
      <c r="I111" s="17">
        <v>4240</v>
      </c>
      <c r="K111" s="20" t="s">
        <v>3</v>
      </c>
      <c r="L111" s="20" t="s">
        <v>1</v>
      </c>
      <c r="M111" s="19">
        <v>2</v>
      </c>
      <c r="N111" s="12">
        <f t="shared" si="6"/>
        <v>4400</v>
      </c>
      <c r="O111" s="27">
        <f t="shared" si="7"/>
        <v>-160</v>
      </c>
    </row>
    <row r="112" spans="1:15">
      <c r="A112" s="16" t="s">
        <v>138</v>
      </c>
      <c r="B112" s="17">
        <v>483539.92</v>
      </c>
      <c r="C112" s="17">
        <v>1.8698630136986299E-3</v>
      </c>
      <c r="D112" s="17">
        <v>904.21965039999998</v>
      </c>
      <c r="E112" s="17">
        <v>3616</v>
      </c>
      <c r="H112" s="17">
        <v>483539.92</v>
      </c>
      <c r="I112" s="17">
        <v>3616</v>
      </c>
      <c r="K112" s="20" t="s">
        <v>3</v>
      </c>
      <c r="L112" s="20"/>
      <c r="M112" s="19">
        <v>2</v>
      </c>
      <c r="N112" s="12">
        <f t="shared" si="6"/>
        <v>4400</v>
      </c>
      <c r="O112" s="27">
        <f t="shared" si="7"/>
        <v>-784</v>
      </c>
    </row>
    <row r="113" spans="1:15">
      <c r="A113" s="16" t="s">
        <v>86</v>
      </c>
      <c r="B113" s="17">
        <v>473100</v>
      </c>
      <c r="C113" s="17">
        <v>2.4931506849315099E-3</v>
      </c>
      <c r="D113" s="17">
        <v>1179.4383</v>
      </c>
      <c r="E113" s="17">
        <v>4720</v>
      </c>
      <c r="H113" s="17">
        <v>473100</v>
      </c>
      <c r="I113" s="17">
        <v>4720</v>
      </c>
      <c r="K113" s="20" t="s">
        <v>3</v>
      </c>
      <c r="L113" s="20" t="s">
        <v>4</v>
      </c>
      <c r="M113" s="19">
        <v>1</v>
      </c>
      <c r="N113" s="12">
        <f t="shared" si="6"/>
        <v>2200</v>
      </c>
      <c r="O113" s="27">
        <f t="shared" si="7"/>
        <v>2520</v>
      </c>
    </row>
    <row r="114" spans="1:15">
      <c r="A114" s="16" t="s">
        <v>141</v>
      </c>
      <c r="B114" s="17">
        <v>450000</v>
      </c>
      <c r="C114" s="17">
        <v>2.4931506849315099E-3</v>
      </c>
      <c r="D114" s="17">
        <v>1121.8499999999999</v>
      </c>
      <c r="E114" s="17">
        <v>4500</v>
      </c>
      <c r="H114" s="17">
        <v>450000</v>
      </c>
      <c r="I114" s="17">
        <v>4500</v>
      </c>
      <c r="K114" s="20" t="s">
        <v>3</v>
      </c>
      <c r="L114" s="20"/>
      <c r="M114" s="19">
        <v>2</v>
      </c>
      <c r="N114" s="12">
        <f t="shared" si="6"/>
        <v>4400</v>
      </c>
      <c r="O114" s="27">
        <f t="shared" si="7"/>
        <v>100</v>
      </c>
    </row>
    <row r="115" spans="1:15">
      <c r="A115" s="16" t="s">
        <v>136</v>
      </c>
      <c r="B115" s="17">
        <v>439804.82</v>
      </c>
      <c r="C115" s="17">
        <v>2.4931506849315099E-3</v>
      </c>
      <c r="D115" s="17">
        <v>1096.4334162600001</v>
      </c>
      <c r="E115" s="17">
        <v>4384</v>
      </c>
      <c r="H115" s="17">
        <v>439804.82</v>
      </c>
      <c r="I115" s="17">
        <v>4384</v>
      </c>
      <c r="K115" s="20" t="s">
        <v>4</v>
      </c>
      <c r="L115" s="20"/>
      <c r="M115" s="19">
        <v>3</v>
      </c>
      <c r="N115" s="12">
        <f t="shared" si="6"/>
        <v>4200</v>
      </c>
      <c r="O115" s="27">
        <f t="shared" si="7"/>
        <v>184</v>
      </c>
    </row>
    <row r="116" spans="1:15">
      <c r="A116" s="16" t="s">
        <v>27</v>
      </c>
      <c r="B116" s="17">
        <v>437049.64</v>
      </c>
      <c r="C116" s="17">
        <v>2.4931506849315099E-3</v>
      </c>
      <c r="D116" s="17">
        <v>1089.56475252</v>
      </c>
      <c r="E116" s="17">
        <v>4360</v>
      </c>
      <c r="H116" s="17">
        <v>437049.64</v>
      </c>
      <c r="I116" s="17">
        <v>4360</v>
      </c>
      <c r="K116" s="20" t="s">
        <v>148</v>
      </c>
      <c r="L116" s="20" t="s">
        <v>149</v>
      </c>
      <c r="M116" s="19">
        <v>3</v>
      </c>
      <c r="N116" s="12">
        <f t="shared" si="6"/>
        <v>6600</v>
      </c>
      <c r="O116" s="27">
        <f t="shared" si="7"/>
        <v>-2240</v>
      </c>
    </row>
    <row r="117" spans="1:15">
      <c r="A117" s="16" t="s">
        <v>142</v>
      </c>
      <c r="B117" s="17">
        <v>431459.13</v>
      </c>
      <c r="C117" s="17">
        <v>2.4931506849315099E-3</v>
      </c>
      <c r="D117" s="17">
        <v>1075.6276110900001</v>
      </c>
      <c r="E117" s="17">
        <v>4304</v>
      </c>
      <c r="H117" s="17">
        <v>431459.13</v>
      </c>
      <c r="I117" s="17">
        <v>4304</v>
      </c>
      <c r="K117" s="20" t="s">
        <v>3</v>
      </c>
      <c r="L117" s="20"/>
      <c r="M117" s="19">
        <v>1</v>
      </c>
      <c r="N117" s="27">
        <f t="shared" si="6"/>
        <v>2200</v>
      </c>
      <c r="O117" s="27">
        <f t="shared" si="7"/>
        <v>2104</v>
      </c>
    </row>
    <row r="118" spans="1:15">
      <c r="A118" s="16" t="s">
        <v>80</v>
      </c>
      <c r="B118" s="17">
        <v>369095.67999999999</v>
      </c>
      <c r="C118" s="17">
        <v>1.24657534246575E-3</v>
      </c>
      <c r="D118" s="17">
        <v>460.26231295999997</v>
      </c>
      <c r="E118" s="17">
        <v>2000</v>
      </c>
      <c r="H118" s="17">
        <v>369095.67999999999</v>
      </c>
      <c r="I118" s="17">
        <v>2000</v>
      </c>
      <c r="K118" s="20" t="s">
        <v>0</v>
      </c>
      <c r="L118" s="20"/>
      <c r="M118" s="19">
        <v>1</v>
      </c>
      <c r="N118" s="12">
        <f t="shared" si="6"/>
        <v>1400</v>
      </c>
      <c r="O118" s="27">
        <f t="shared" si="7"/>
        <v>600</v>
      </c>
    </row>
    <row r="119" spans="1:15">
      <c r="A119" s="16" t="s">
        <v>87</v>
      </c>
      <c r="B119" s="17">
        <v>301589</v>
      </c>
      <c r="C119" s="17">
        <v>2.4931506849315099E-3</v>
      </c>
      <c r="D119" s="17">
        <v>751.86137699999983</v>
      </c>
      <c r="E119" s="17">
        <v>3008</v>
      </c>
      <c r="H119" s="17">
        <v>301589</v>
      </c>
      <c r="I119" s="17">
        <v>3008</v>
      </c>
      <c r="K119" s="20" t="s">
        <v>3</v>
      </c>
      <c r="L119" s="20" t="s">
        <v>1</v>
      </c>
      <c r="M119" s="19">
        <v>1</v>
      </c>
      <c r="N119" s="12">
        <f t="shared" si="6"/>
        <v>2200</v>
      </c>
      <c r="O119" s="27">
        <f t="shared" si="7"/>
        <v>808</v>
      </c>
    </row>
    <row r="120" spans="1:15">
      <c r="A120" s="16" t="s">
        <v>143</v>
      </c>
      <c r="B120" s="17">
        <v>248193.07</v>
      </c>
      <c r="C120" s="17">
        <v>2.4931506849315099E-3</v>
      </c>
      <c r="D120" s="17">
        <v>0</v>
      </c>
      <c r="E120" s="17">
        <v>2500</v>
      </c>
      <c r="H120" s="17">
        <v>248193.07</v>
      </c>
      <c r="I120" s="17">
        <v>2500</v>
      </c>
      <c r="K120" s="23" t="s">
        <v>2</v>
      </c>
      <c r="L120" s="20" t="s">
        <v>154</v>
      </c>
      <c r="M120" s="19">
        <v>2</v>
      </c>
      <c r="N120" s="12">
        <f t="shared" si="6"/>
        <v>2800</v>
      </c>
      <c r="O120" s="27">
        <f t="shared" si="7"/>
        <v>-300</v>
      </c>
    </row>
    <row r="121" spans="1:15">
      <c r="A121" s="16" t="s">
        <v>88</v>
      </c>
      <c r="B121" s="17">
        <v>222517.75</v>
      </c>
      <c r="C121" s="17">
        <v>2.4931506849315099E-3</v>
      </c>
      <c r="D121" s="17">
        <v>554.73675074999994</v>
      </c>
      <c r="E121" s="17">
        <v>2220</v>
      </c>
      <c r="H121" s="17">
        <v>222517.75</v>
      </c>
      <c r="I121" s="17">
        <v>2220</v>
      </c>
      <c r="K121" s="20" t="s">
        <v>26</v>
      </c>
      <c r="L121" s="20"/>
      <c r="M121" s="19">
        <v>2</v>
      </c>
      <c r="N121" s="12">
        <f t="shared" si="6"/>
        <v>2800</v>
      </c>
      <c r="O121" s="27">
        <f t="shared" si="7"/>
        <v>-580</v>
      </c>
    </row>
    <row r="122" spans="1:15">
      <c r="A122" s="16" t="s">
        <v>139</v>
      </c>
      <c r="B122" s="17">
        <v>204864.47</v>
      </c>
      <c r="C122" s="17">
        <v>2.4931506849315099E-3</v>
      </c>
      <c r="D122" s="17">
        <v>510.72712371</v>
      </c>
      <c r="E122" s="17">
        <v>2000</v>
      </c>
      <c r="H122" s="17">
        <v>204864.47</v>
      </c>
      <c r="I122" s="17">
        <v>2000</v>
      </c>
      <c r="K122" s="20"/>
      <c r="L122" s="20"/>
      <c r="M122" s="19">
        <v>1</v>
      </c>
      <c r="N122" s="12">
        <f t="shared" si="6"/>
        <v>1400</v>
      </c>
      <c r="O122" s="27">
        <f t="shared" si="7"/>
        <v>600</v>
      </c>
    </row>
    <row r="123" spans="1:15">
      <c r="A123" s="16" t="s">
        <v>28</v>
      </c>
      <c r="B123" s="17">
        <v>193301.01</v>
      </c>
      <c r="C123" s="17">
        <v>2.4931506849315099E-3</v>
      </c>
      <c r="D123" s="17">
        <v>481.89941793000003</v>
      </c>
      <c r="E123" s="17">
        <v>1928</v>
      </c>
      <c r="F123" s="1">
        <v>2795.95</v>
      </c>
      <c r="H123" s="17">
        <v>193301.01</v>
      </c>
      <c r="I123" s="17">
        <v>1928</v>
      </c>
      <c r="K123" s="20"/>
      <c r="L123" s="20"/>
      <c r="M123" s="19">
        <v>0.5</v>
      </c>
      <c r="N123" s="12">
        <f t="shared" si="6"/>
        <v>700</v>
      </c>
      <c r="O123" s="27">
        <f t="shared" si="7"/>
        <v>1228</v>
      </c>
    </row>
    <row r="124" spans="1:15">
      <c r="A124" s="16" t="s">
        <v>81</v>
      </c>
      <c r="B124" s="17">
        <v>189704.74</v>
      </c>
      <c r="C124" s="17">
        <v>2.4931506849315099E-3</v>
      </c>
      <c r="D124" s="17">
        <v>472.93391681999998</v>
      </c>
      <c r="E124" s="17">
        <v>1892</v>
      </c>
      <c r="H124" s="17">
        <v>189704.74</v>
      </c>
      <c r="I124" s="17">
        <v>1892</v>
      </c>
      <c r="K124" s="20" t="s">
        <v>4</v>
      </c>
      <c r="L124" s="20" t="s">
        <v>4</v>
      </c>
      <c r="M124" s="19">
        <v>1</v>
      </c>
      <c r="N124" s="12">
        <f t="shared" si="6"/>
        <v>1400</v>
      </c>
      <c r="O124" s="27">
        <f t="shared" si="7"/>
        <v>492</v>
      </c>
    </row>
    <row r="125" spans="1:15">
      <c r="A125" s="16" t="s">
        <v>82</v>
      </c>
      <c r="B125" s="17">
        <v>180000</v>
      </c>
      <c r="C125" s="17">
        <v>2.4931506849315099E-3</v>
      </c>
      <c r="D125" s="17">
        <v>448.74</v>
      </c>
      <c r="E125" s="17">
        <v>1748</v>
      </c>
      <c r="H125" s="17">
        <v>180000</v>
      </c>
      <c r="I125" s="17">
        <v>1748</v>
      </c>
      <c r="K125" s="20" t="s">
        <v>1</v>
      </c>
      <c r="L125" s="20"/>
      <c r="M125" s="19">
        <v>1</v>
      </c>
      <c r="N125" s="12">
        <f t="shared" si="6"/>
        <v>1400</v>
      </c>
      <c r="O125" s="27">
        <f t="shared" si="7"/>
        <v>348</v>
      </c>
    </row>
    <row r="126" spans="1:15">
      <c r="A126" s="16" t="s">
        <v>140</v>
      </c>
      <c r="B126" s="17">
        <v>178972.11</v>
      </c>
      <c r="C126" s="17">
        <v>2.4931506849315099E-3</v>
      </c>
      <c r="D126" s="17">
        <v>446.17747022999998</v>
      </c>
      <c r="E126" s="17">
        <v>1784</v>
      </c>
      <c r="H126" s="17">
        <v>178972.11</v>
      </c>
      <c r="I126" s="17">
        <v>1784</v>
      </c>
      <c r="K126" s="20"/>
      <c r="L126" s="20"/>
      <c r="M126" s="19">
        <v>1</v>
      </c>
      <c r="N126" s="12">
        <f t="shared" si="6"/>
        <v>1400</v>
      </c>
      <c r="O126" s="27">
        <f t="shared" si="7"/>
        <v>384</v>
      </c>
    </row>
    <row r="127" spans="1:15">
      <c r="A127" s="16" t="s">
        <v>89</v>
      </c>
      <c r="B127" s="17">
        <v>174662.41</v>
      </c>
      <c r="C127" s="17">
        <v>2.4931506849315099E-3</v>
      </c>
      <c r="D127" s="17">
        <v>435.43338813000003</v>
      </c>
      <c r="E127" s="17">
        <v>1740</v>
      </c>
      <c r="F127" s="1">
        <v>70.5</v>
      </c>
      <c r="G127" s="1">
        <v>425.52</v>
      </c>
      <c r="H127" s="17">
        <v>174662.41</v>
      </c>
      <c r="I127" s="17">
        <v>1740</v>
      </c>
      <c r="J127" s="1" t="s">
        <v>9</v>
      </c>
      <c r="K127" s="20" t="s">
        <v>4</v>
      </c>
      <c r="L127" s="20"/>
      <c r="M127" s="19">
        <v>1</v>
      </c>
      <c r="N127" s="12">
        <f t="shared" si="6"/>
        <v>1400</v>
      </c>
      <c r="O127" s="27">
        <f t="shared" si="7"/>
        <v>340</v>
      </c>
    </row>
    <row r="128" spans="1:15">
      <c r="A128" s="16" t="s">
        <v>75</v>
      </c>
      <c r="B128" s="17">
        <v>170778.65</v>
      </c>
      <c r="C128" s="17">
        <v>2.4931506849315099E-3</v>
      </c>
      <c r="D128" s="17">
        <v>425.75117445000001</v>
      </c>
      <c r="E128" s="17">
        <v>1704</v>
      </c>
      <c r="H128" s="17">
        <v>170778.65</v>
      </c>
      <c r="I128" s="17">
        <v>1704</v>
      </c>
      <c r="K128" s="20" t="s">
        <v>4</v>
      </c>
      <c r="L128" s="20"/>
      <c r="M128" s="19">
        <v>1</v>
      </c>
      <c r="N128" s="12">
        <f t="shared" si="6"/>
        <v>1400</v>
      </c>
      <c r="O128" s="27">
        <f t="shared" si="7"/>
        <v>304</v>
      </c>
    </row>
    <row r="129" spans="1:15">
      <c r="A129" s="16" t="s">
        <v>90</v>
      </c>
      <c r="B129" s="17">
        <v>156636.14000000001</v>
      </c>
      <c r="C129" s="17">
        <v>1.8698630136986299E-3</v>
      </c>
      <c r="D129" s="17">
        <v>292.90958180000001</v>
      </c>
      <c r="E129" s="17">
        <v>1172</v>
      </c>
      <c r="H129" s="17">
        <v>156636.14000000001</v>
      </c>
      <c r="I129" s="17">
        <v>1172</v>
      </c>
      <c r="K129" s="20" t="s">
        <v>1</v>
      </c>
      <c r="L129" s="20" t="s">
        <v>4</v>
      </c>
      <c r="M129" s="19">
        <v>2</v>
      </c>
      <c r="N129" s="12">
        <f t="shared" si="6"/>
        <v>2800</v>
      </c>
      <c r="O129" s="27">
        <f t="shared" si="7"/>
        <v>-1628</v>
      </c>
    </row>
    <row r="130" spans="1:15">
      <c r="A130" s="16" t="s">
        <v>91</v>
      </c>
      <c r="B130" s="17">
        <v>156579.26</v>
      </c>
      <c r="C130" s="17">
        <v>1.8698630136986299E-3</v>
      </c>
      <c r="D130" s="17">
        <v>292.80321620000001</v>
      </c>
      <c r="E130" s="17">
        <v>1172</v>
      </c>
      <c r="H130" s="17">
        <v>156579.26</v>
      </c>
      <c r="I130" s="17">
        <v>1172</v>
      </c>
      <c r="K130" s="20" t="s">
        <v>1</v>
      </c>
      <c r="L130" s="20" t="s">
        <v>4</v>
      </c>
      <c r="M130" s="19">
        <v>2</v>
      </c>
      <c r="N130" s="12">
        <f t="shared" si="6"/>
        <v>2800</v>
      </c>
      <c r="O130" s="27">
        <f t="shared" si="7"/>
        <v>-1628</v>
      </c>
    </row>
    <row r="131" spans="1:15">
      <c r="A131" s="16" t="s">
        <v>76</v>
      </c>
      <c r="B131" s="17">
        <v>145508.13</v>
      </c>
      <c r="C131" s="17">
        <v>2.4931506849315099E-3</v>
      </c>
      <c r="D131" s="17">
        <v>362.75176808999998</v>
      </c>
      <c r="E131" s="17">
        <v>1452</v>
      </c>
      <c r="H131" s="17">
        <v>145508.13</v>
      </c>
      <c r="I131" s="17">
        <v>1452</v>
      </c>
      <c r="K131" s="20" t="s">
        <v>3</v>
      </c>
      <c r="L131" s="20"/>
      <c r="M131" s="19">
        <v>1</v>
      </c>
      <c r="N131" s="12">
        <f t="shared" ref="N131:N162" si="8">IF(K131 = "Bill",2200,1400)*M131</f>
        <v>2200</v>
      </c>
      <c r="O131" s="27">
        <f t="shared" ref="O131:O162" si="9">SUM(I131-N131)</f>
        <v>-748</v>
      </c>
    </row>
    <row r="132" spans="1:15">
      <c r="A132" s="16" t="s">
        <v>92</v>
      </c>
      <c r="B132" s="17">
        <v>135732.07</v>
      </c>
      <c r="C132" s="17">
        <v>2.4931506849315099E-3</v>
      </c>
      <c r="D132" s="17">
        <v>338.38005050999999</v>
      </c>
      <c r="E132" s="17">
        <v>1352</v>
      </c>
      <c r="H132" s="17">
        <v>135732.07</v>
      </c>
      <c r="I132" s="17">
        <v>1352</v>
      </c>
      <c r="K132" s="20" t="s">
        <v>4</v>
      </c>
      <c r="L132" s="20"/>
      <c r="M132" s="19">
        <v>1</v>
      </c>
      <c r="N132" s="12">
        <f t="shared" si="8"/>
        <v>1400</v>
      </c>
      <c r="O132" s="27">
        <f t="shared" si="9"/>
        <v>-48</v>
      </c>
    </row>
    <row r="133" spans="1:15">
      <c r="A133" s="16" t="s">
        <v>93</v>
      </c>
      <c r="B133" s="17">
        <v>131586.84</v>
      </c>
      <c r="C133" s="17">
        <v>1.8698630136986299E-3</v>
      </c>
      <c r="D133" s="17">
        <v>246.0673908</v>
      </c>
      <c r="E133" s="17">
        <v>984</v>
      </c>
      <c r="G133" s="1">
        <v>417.01999999999992</v>
      </c>
      <c r="H133" s="17">
        <v>131586.84</v>
      </c>
      <c r="I133" s="17">
        <v>984</v>
      </c>
      <c r="K133" s="20" t="s">
        <v>1</v>
      </c>
      <c r="L133" s="20" t="s">
        <v>4</v>
      </c>
      <c r="M133" s="19">
        <v>2</v>
      </c>
      <c r="N133" s="12">
        <f t="shared" si="8"/>
        <v>2800</v>
      </c>
      <c r="O133" s="27">
        <f t="shared" si="9"/>
        <v>-1816</v>
      </c>
    </row>
    <row r="134" spans="1:15">
      <c r="A134" s="16" t="s">
        <v>79</v>
      </c>
      <c r="B134" s="17">
        <v>118952.47</v>
      </c>
      <c r="C134" s="17">
        <v>1.24657534246575E-3</v>
      </c>
      <c r="D134" s="17">
        <v>148.33373008999999</v>
      </c>
      <c r="E134" s="17">
        <v>592</v>
      </c>
      <c r="H134" s="17">
        <v>118952.47</v>
      </c>
      <c r="I134" s="17">
        <v>592</v>
      </c>
      <c r="K134" s="20"/>
      <c r="L134" s="20"/>
      <c r="M134" s="19">
        <v>1</v>
      </c>
      <c r="N134" s="12">
        <f t="shared" si="8"/>
        <v>1400</v>
      </c>
      <c r="O134" s="27">
        <f t="shared" si="9"/>
        <v>-808</v>
      </c>
    </row>
    <row r="135" spans="1:15">
      <c r="A135" s="16" t="s">
        <v>78</v>
      </c>
      <c r="B135" s="17">
        <v>103319.65</v>
      </c>
      <c r="C135" s="17">
        <v>2.4931506849315099E-3</v>
      </c>
      <c r="D135" s="17">
        <v>257.57588744999998</v>
      </c>
      <c r="E135" s="17">
        <v>1032</v>
      </c>
      <c r="H135" s="17">
        <v>103319.65</v>
      </c>
      <c r="I135" s="17">
        <v>1032</v>
      </c>
      <c r="K135" s="20" t="s">
        <v>3</v>
      </c>
      <c r="L135" s="20"/>
      <c r="M135" s="19">
        <v>1</v>
      </c>
      <c r="N135" s="27">
        <f t="shared" si="8"/>
        <v>2200</v>
      </c>
      <c r="O135" s="27">
        <f t="shared" si="9"/>
        <v>-1168</v>
      </c>
    </row>
    <row r="136" spans="1:15">
      <c r="A136" s="16" t="s">
        <v>94</v>
      </c>
      <c r="B136" s="17">
        <v>86232.180000000008</v>
      </c>
      <c r="C136" s="17">
        <v>2.4931506849315099E-3</v>
      </c>
      <c r="D136" s="17">
        <v>214.97682474000001</v>
      </c>
      <c r="E136" s="17">
        <v>860</v>
      </c>
      <c r="H136" s="17">
        <v>86232.180000000008</v>
      </c>
      <c r="I136" s="17">
        <v>860</v>
      </c>
      <c r="K136" s="20" t="s">
        <v>4</v>
      </c>
      <c r="L136" s="20"/>
      <c r="M136" s="19">
        <v>1</v>
      </c>
      <c r="N136" s="12">
        <f t="shared" si="8"/>
        <v>1400</v>
      </c>
      <c r="O136" s="27">
        <f t="shared" si="9"/>
        <v>-540</v>
      </c>
    </row>
    <row r="137" spans="1:15">
      <c r="A137" s="16" t="s">
        <v>95</v>
      </c>
      <c r="B137" s="17">
        <v>79657.509999999995</v>
      </c>
      <c r="C137" s="17">
        <v>2.4931506849315099E-3</v>
      </c>
      <c r="D137" s="17">
        <v>198.58617243</v>
      </c>
      <c r="E137" s="17">
        <v>796</v>
      </c>
      <c r="H137" s="17">
        <v>79657.509999999995</v>
      </c>
      <c r="I137" s="17">
        <v>796</v>
      </c>
      <c r="K137" s="20" t="s">
        <v>4</v>
      </c>
      <c r="L137" s="20"/>
      <c r="M137" s="19">
        <v>1</v>
      </c>
      <c r="N137" s="12">
        <f t="shared" si="8"/>
        <v>1400</v>
      </c>
      <c r="O137" s="27">
        <f t="shared" si="9"/>
        <v>-604</v>
      </c>
    </row>
    <row r="138" spans="1:15" ht="15" thickBot="1">
      <c r="A138" s="31">
        <f>SUBTOTAL(3,A3:A137)</f>
        <v>135</v>
      </c>
      <c r="B138" s="32"/>
      <c r="C138" s="32"/>
      <c r="D138" s="32"/>
      <c r="E138" s="32"/>
      <c r="F138" s="33"/>
      <c r="G138" s="33"/>
      <c r="H138" s="34">
        <f>SUBTOTAL(9,H3:H137)</f>
        <v>188234379.51999989</v>
      </c>
      <c r="I138" s="34">
        <f>SUBTOTAL(9,I3:I137)</f>
        <v>1679180</v>
      </c>
      <c r="J138" s="33"/>
      <c r="K138" s="35">
        <f>SUBTOTAL(3,K3:K137)</f>
        <v>131</v>
      </c>
      <c r="L138" s="35">
        <f>SUBTOTAL(3,L3:L137)</f>
        <v>54</v>
      </c>
      <c r="M138" s="31">
        <f>SUBTOTAL(9,M3:M137)</f>
        <v>279.5</v>
      </c>
      <c r="N138" s="34">
        <f>SUBTOTAL(9,N3:N137)</f>
        <v>552100</v>
      </c>
      <c r="O138" s="34">
        <f>SUBTOTAL(9,O3:O137)</f>
        <v>1127080</v>
      </c>
    </row>
    <row r="141" spans="1:15">
      <c r="A141" s="26"/>
      <c r="B141" s="1">
        <v>2123.96</v>
      </c>
      <c r="H141" s="14"/>
      <c r="I141" s="14"/>
      <c r="K141" s="20"/>
      <c r="L141" s="20"/>
      <c r="N141" s="11"/>
      <c r="O141" s="2"/>
    </row>
    <row r="142" spans="1:15">
      <c r="A142" s="25"/>
      <c r="C142" s="1">
        <v>2121.23</v>
      </c>
      <c r="H142" s="13"/>
      <c r="I142" s="13"/>
      <c r="K142" s="20"/>
      <c r="L142" s="20"/>
      <c r="N142" s="11"/>
      <c r="O142" s="2"/>
    </row>
    <row r="143" spans="1:15">
      <c r="B143" s="8">
        <f>SUBTOTAL(9,B3:B142)</f>
        <v>188236503.4799999</v>
      </c>
      <c r="C143" s="8">
        <f>SUBTOTAL(9,C3:C142)</f>
        <v>2121.539898630137</v>
      </c>
      <c r="D143" s="9">
        <f>SUBTOTAL(9,D3:D142)</f>
        <v>404135.31520590954</v>
      </c>
      <c r="E143" s="9">
        <f>SUBTOTAL(9,E3:E142)</f>
        <v>1679180</v>
      </c>
      <c r="F143" s="9">
        <f>SUBTOTAL(9,F3:F142)</f>
        <v>56729.249999999971</v>
      </c>
      <c r="G143" s="9">
        <f>SUBTOTAL(9,G3:G142)</f>
        <v>3846.8899999999994</v>
      </c>
      <c r="J143" s="10"/>
    </row>
  </sheetData>
  <autoFilter ref="A2:O137"/>
  <sortState ref="A3:O137">
    <sortCondition descending="1" ref="H4:H137"/>
  </sortState>
  <mergeCells count="1">
    <mergeCell ref="A1:O1"/>
  </mergeCells>
  <phoneticPr fontId="3" type="noConversion"/>
  <dataValidations count="1">
    <dataValidation allowBlank="1" showInputMessage="1" showErrorMessage="1" sqref="H141:H142 I3:I137 N3:O137 N138 N141:N142"/>
  </dataValidations>
  <pageMargins left="0.7" right="0.7" top="1" bottom="1" header="0.3" footer="0.3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  <mx:List Name="List1" NumFields="15" NumRecs="135" Flags="42" Flags2="128">
        <f>A2:O138</f>
        <mx:ListSort Flags="0"/>
        <mx:ListSort Flags="0"/>
        <mx:ListSort Flags="0"/>
        <mx:LField Name="Client " Flags="0" InfoFlags="4">
          <f>A2:A138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FundQuest" Flags="0" InfoFlags="4">
          <f>B2:B138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Brinker" Flags="0" InfoFlags="4">
          <f>C2:C138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DJP&#10;Annuity&#10;New Investment" Flags="0" InfoFlags="4">
          <f>D2:D138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DJP&#10;Annuity&#10;Asset Trails" Flags="0" InfoFlags="4">
          <f>E2:E138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JCN&#10;Annuity&#10;New Investment" Flags="0" InfoFlags="4">
          <f>F2:F138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JCN&#10;Annuity&#10;Asset Trails" Flags="0" InfoFlags="4">
          <f>G2:G138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AUM" Flags="0" InfoFlags="4">
          <f>H2:H138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Annual Revenue" Flags="64" InfoFlags="6">
          <f>I2:I138</f>
          <mx:LFDval Flags="786688" InfoFlags="0"/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Insurance" Flags="0" InfoFlags="4">
          <f>J2:J138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Lead&#10;Advisor" Flags="64" InfoFlags="4">
          <f>K2:K138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Service&#10; Advisor " Flags="64" InfoFlags="4">
          <f>L2:L138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#&#10; Reviews" Flags="64" InfoFlags="4">
          <f>M2:M138</f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Cost of &#10;Service" Flags="9" RowRel="-1" InfoFlags="7">
          <f>IF(K3 = "Bill",2200,1400)*M3</f>
          <f>N2:N138</f>
          <mx:LFDval Flags="786688" InfoFlags="0"/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  <mx:LField Name="Profit" Flags="9" RowRel="-1" InfoFlags="7">
          <f>SUM(I3-N3)</f>
          <f>O2:O138</f>
          <mx:LFDval Flags="786688" InfoFlags="0"/>
          <mx:Xfmtr Fill="1" NewBorder="0" InfoFlags="63" Align="32" Indent="0" Ninch="2113929216" Border1="0" Border2="0" Pattern1="0" Pattern2="8384" Protection="1" FmtIndex="0" FontName="Calibri" Height="22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Clients</vt:lpstr>
    </vt:vector>
  </TitlesOfParts>
  <Company>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</dc:creator>
  <cp:lastModifiedBy>Lauren Farasati</cp:lastModifiedBy>
  <cp:lastPrinted>2014-10-25T22:53:09Z</cp:lastPrinted>
  <dcterms:created xsi:type="dcterms:W3CDTF">2012-01-10T00:48:51Z</dcterms:created>
  <dcterms:modified xsi:type="dcterms:W3CDTF">2014-10-25T22:53:31Z</dcterms:modified>
</cp:coreProperties>
</file>